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3.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4.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5.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ukuoka\Downloads\"/>
    </mc:Choice>
  </mc:AlternateContent>
  <bookViews>
    <workbookView xWindow="0" yWindow="0" windowWidth="38400" windowHeight="17610" tabRatio="926" firstSheet="1" activeTab="1"/>
  </bookViews>
  <sheets>
    <sheet name="リスト" sheetId="2" state="hidden" r:id="rId1"/>
    <sheet name="創業計画書(製造・建設) " sheetId="9" r:id="rId2"/>
    <sheet name="月間売上計画(製造・建設) " sheetId="6" r:id="rId3"/>
    <sheet name="月間の収支計画(製造・建設) " sheetId="10" r:id="rId4"/>
    <sheet name="簡易CF試算表(製造・建設)" sheetId="13" r:id="rId5"/>
  </sheets>
  <externalReferences>
    <externalReference r:id="rId6"/>
  </externalReferences>
  <definedNames>
    <definedName name="_xlnm.Print_Area" localSheetId="3">'月間の収支計画(製造・建設) '!$A$1:$S$90</definedName>
    <definedName name="_xlnm.Print_Area" localSheetId="2">'月間売上計画(製造・建設) '!$A$2:$AR$28</definedName>
    <definedName name="_xlnm.Print_Area" localSheetId="1">'創業計画書(製造・建設) '!$A$1:$X$51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2" i="13" l="1"/>
  <c r="S61" i="13"/>
  <c r="S57" i="13"/>
  <c r="S56" i="13"/>
  <c r="S52" i="13"/>
  <c r="S51" i="13"/>
  <c r="S47" i="13"/>
  <c r="S46" i="13"/>
  <c r="S42" i="13"/>
  <c r="S41" i="13"/>
  <c r="S37" i="13"/>
  <c r="S36" i="13"/>
  <c r="S32" i="13"/>
  <c r="S31" i="13"/>
  <c r="S27" i="13"/>
  <c r="S26" i="13"/>
  <c r="S22" i="13"/>
  <c r="S21" i="13"/>
  <c r="S17" i="13"/>
  <c r="S16" i="13"/>
  <c r="S12" i="13"/>
  <c r="S11" i="13"/>
  <c r="S7" i="13"/>
  <c r="S6" i="13"/>
  <c r="L62" i="13"/>
  <c r="L61" i="13"/>
  <c r="L57" i="13"/>
  <c r="L56" i="13"/>
  <c r="L52" i="13"/>
  <c r="L51" i="13"/>
  <c r="L47" i="13"/>
  <c r="L46" i="13"/>
  <c r="L42" i="13"/>
  <c r="L41" i="13"/>
  <c r="L37" i="13"/>
  <c r="L36" i="13"/>
  <c r="L32" i="13"/>
  <c r="L31" i="13"/>
  <c r="L27" i="13"/>
  <c r="L26" i="13"/>
  <c r="L22" i="13"/>
  <c r="L21" i="13"/>
  <c r="L17" i="13"/>
  <c r="L16" i="13"/>
  <c r="L12" i="13"/>
  <c r="L11" i="13"/>
  <c r="L7" i="13"/>
  <c r="L6" i="13"/>
  <c r="E62" i="13"/>
  <c r="E61" i="13"/>
  <c r="E57" i="13"/>
  <c r="E56" i="13"/>
  <c r="E52" i="13"/>
  <c r="E51" i="13"/>
  <c r="E47" i="13"/>
  <c r="E46" i="13"/>
  <c r="E42" i="13"/>
  <c r="E41" i="13"/>
  <c r="E37" i="13"/>
  <c r="E36" i="13"/>
  <c r="E32" i="13"/>
  <c r="E31" i="13"/>
  <c r="E27" i="13"/>
  <c r="E26" i="13"/>
  <c r="E22" i="13"/>
  <c r="E21" i="13"/>
  <c r="E17" i="13"/>
  <c r="E16" i="13"/>
  <c r="E12" i="13"/>
  <c r="E11" i="13"/>
  <c r="E7" i="13"/>
  <c r="E6" i="13"/>
  <c r="AI8" i="6" l="1"/>
  <c r="AK8" i="6" s="1"/>
  <c r="AM8" i="6" s="1"/>
  <c r="T8" i="6"/>
  <c r="V8" i="6" s="1"/>
  <c r="X8" i="6" s="1"/>
  <c r="E8" i="6"/>
  <c r="G8" i="6" s="1"/>
  <c r="I8" i="6" s="1"/>
  <c r="M9" i="6"/>
  <c r="C6" i="10" s="1"/>
  <c r="P70" i="10" l="1"/>
  <c r="J70" i="10"/>
  <c r="D70" i="10"/>
  <c r="P55" i="10"/>
  <c r="J55" i="10"/>
  <c r="D55" i="10"/>
  <c r="P32" i="10"/>
  <c r="J32" i="10"/>
  <c r="D32" i="10"/>
  <c r="R11" i="10"/>
  <c r="O69" i="10" s="1"/>
  <c r="L11" i="10"/>
  <c r="I97" i="10" s="1"/>
  <c r="F11" i="10"/>
  <c r="D99" i="10" s="1"/>
  <c r="I34" i="10" l="1"/>
  <c r="I99" i="10"/>
  <c r="J99" i="10"/>
  <c r="J54" i="10"/>
  <c r="J56" i="10" s="1"/>
  <c r="J98" i="10" s="1"/>
  <c r="I69" i="10"/>
  <c r="P54" i="10"/>
  <c r="P56" i="10" s="1"/>
  <c r="O98" i="10" s="1"/>
  <c r="O97" i="10"/>
  <c r="O99" i="10"/>
  <c r="P99" i="10"/>
  <c r="O34" i="10"/>
  <c r="D54" i="10"/>
  <c r="C97" i="10"/>
  <c r="C34" i="10"/>
  <c r="C69" i="10"/>
  <c r="C99" i="10"/>
  <c r="E55" i="13" l="1"/>
  <c r="E15" i="13"/>
  <c r="E40" i="13"/>
  <c r="E25" i="13"/>
  <c r="E50" i="13"/>
  <c r="E10" i="13"/>
  <c r="E35" i="13"/>
  <c r="E60" i="13"/>
  <c r="E20" i="13"/>
  <c r="E45" i="13"/>
  <c r="E5" i="13"/>
  <c r="E30" i="13"/>
  <c r="S50" i="13"/>
  <c r="S10" i="13"/>
  <c r="S60" i="13"/>
  <c r="S20" i="13"/>
  <c r="S40" i="13"/>
  <c r="S45" i="13"/>
  <c r="S5" i="13"/>
  <c r="S30" i="13"/>
  <c r="S55" i="13"/>
  <c r="S15" i="13"/>
  <c r="S25" i="13"/>
  <c r="S35" i="13"/>
  <c r="L60" i="13"/>
  <c r="L50" i="13"/>
  <c r="L40" i="13"/>
  <c r="L30" i="13"/>
  <c r="L20" i="13"/>
  <c r="L10" i="13"/>
  <c r="L55" i="13"/>
  <c r="L45" i="13"/>
  <c r="L35" i="13"/>
  <c r="L25" i="13"/>
  <c r="L15" i="13"/>
  <c r="L5" i="13"/>
  <c r="O105" i="10"/>
  <c r="W105" i="10"/>
  <c r="D56" i="10"/>
  <c r="D98" i="10" s="1"/>
  <c r="I98" i="10"/>
  <c r="P98" i="10"/>
  <c r="G105" i="10"/>
  <c r="Q34" i="10"/>
  <c r="K34" i="10"/>
  <c r="C98" i="10" l="1"/>
  <c r="AQ9" i="6" l="1"/>
  <c r="O6" i="10" s="1"/>
  <c r="AB9" i="6"/>
  <c r="I6" i="10" s="1"/>
  <c r="AQ7" i="6"/>
  <c r="AB7" i="6"/>
  <c r="M7" i="6"/>
  <c r="AQ6" i="6"/>
  <c r="AB6" i="6"/>
  <c r="M6" i="6"/>
  <c r="AB8" i="6" l="1"/>
  <c r="AB10" i="6" s="1"/>
  <c r="J6" i="10" s="1"/>
  <c r="L6" i="10" s="1"/>
  <c r="M8" i="6"/>
  <c r="M10" i="6" s="1"/>
  <c r="D6" i="10" s="1"/>
  <c r="F6" i="10" s="1"/>
  <c r="C31" i="10" s="1"/>
  <c r="AQ8" i="6"/>
  <c r="AQ10" i="6" s="1"/>
  <c r="P6" i="10" s="1"/>
  <c r="R6" i="10" s="1"/>
  <c r="R7" i="10" s="1"/>
  <c r="P97" i="10" s="1"/>
  <c r="W18" i="9"/>
  <c r="Q18" i="9"/>
  <c r="Q10" i="9"/>
  <c r="F3" i="13" s="1"/>
  <c r="C63" i="13" l="1"/>
  <c r="C58" i="13"/>
  <c r="C18" i="13"/>
  <c r="C53" i="13"/>
  <c r="C13" i="13"/>
  <c r="C48" i="13"/>
  <c r="C8" i="13"/>
  <c r="C43" i="13"/>
  <c r="C38" i="13"/>
  <c r="C33" i="13"/>
  <c r="C28" i="13"/>
  <c r="C23" i="13"/>
  <c r="L7" i="10"/>
  <c r="J97" i="10" s="1"/>
  <c r="I31" i="10"/>
  <c r="F7" i="10"/>
  <c r="D97" i="10" s="1"/>
  <c r="D96" i="10"/>
  <c r="D34" i="10"/>
  <c r="D31" i="10"/>
  <c r="C103" i="10"/>
  <c r="D57" i="10"/>
  <c r="C32" i="10"/>
  <c r="O31" i="10"/>
  <c r="Q19" i="9"/>
  <c r="W7" i="9" s="1"/>
  <c r="W10" i="9" s="1"/>
  <c r="W19" i="9" s="1"/>
  <c r="Q28" i="13" l="1"/>
  <c r="Q63" i="13"/>
  <c r="Q58" i="13"/>
  <c r="Q18" i="13"/>
  <c r="Q53" i="13"/>
  <c r="Q13" i="13"/>
  <c r="Q48" i="13"/>
  <c r="Q8" i="13"/>
  <c r="Q43" i="13"/>
  <c r="Q38" i="13"/>
  <c r="Q33" i="13"/>
  <c r="Q23" i="13"/>
  <c r="E19" i="13"/>
  <c r="E54" i="13"/>
  <c r="E44" i="13"/>
  <c r="E34" i="13"/>
  <c r="E24" i="13"/>
  <c r="E14" i="13"/>
  <c r="E4" i="13"/>
  <c r="F4" i="13" s="1"/>
  <c r="F5" i="13" s="1"/>
  <c r="F6" i="13" s="1"/>
  <c r="F7" i="13" s="1"/>
  <c r="F8" i="13" s="1"/>
  <c r="E59" i="13"/>
  <c r="E49" i="13"/>
  <c r="E39" i="13"/>
  <c r="E29" i="13"/>
  <c r="E9" i="13"/>
  <c r="J28" i="13"/>
  <c r="J63" i="13"/>
  <c r="J23" i="13"/>
  <c r="J58" i="13"/>
  <c r="J18" i="13"/>
  <c r="J53" i="13"/>
  <c r="J13" i="13"/>
  <c r="J48" i="13"/>
  <c r="J43" i="13"/>
  <c r="J8" i="13"/>
  <c r="J38" i="13"/>
  <c r="J33" i="13"/>
  <c r="K31" i="10"/>
  <c r="C33" i="10"/>
  <c r="D104" i="10" s="1"/>
  <c r="C66" i="10"/>
  <c r="C67" i="10" s="1"/>
  <c r="F69" i="10" s="1"/>
  <c r="D71" i="10" s="1"/>
  <c r="P57" i="10"/>
  <c r="O32" i="10"/>
  <c r="J34" i="10"/>
  <c r="I32" i="10"/>
  <c r="J57" i="10"/>
  <c r="J31" i="10"/>
  <c r="K103" i="10"/>
  <c r="J96" i="10"/>
  <c r="E104" i="10"/>
  <c r="H105" i="10"/>
  <c r="P34" i="10"/>
  <c r="P31" i="10"/>
  <c r="Q31" i="10"/>
  <c r="P96" i="10"/>
  <c r="S103" i="10"/>
  <c r="C35" i="10" l="1"/>
  <c r="F105" i="10" s="1"/>
  <c r="O66" i="10"/>
  <c r="S54" i="13"/>
  <c r="S44" i="13"/>
  <c r="S34" i="13"/>
  <c r="S24" i="13"/>
  <c r="S14" i="13"/>
  <c r="S4" i="13"/>
  <c r="S59" i="13"/>
  <c r="S49" i="13"/>
  <c r="S39" i="13"/>
  <c r="S29" i="13"/>
  <c r="S19" i="13"/>
  <c r="S9" i="13"/>
  <c r="F9" i="13"/>
  <c r="F10" i="13" s="1"/>
  <c r="F11" i="13" s="1"/>
  <c r="F12" i="13" s="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M3" i="13" s="1"/>
  <c r="D33" i="10"/>
  <c r="L49" i="13"/>
  <c r="L9" i="13"/>
  <c r="L34" i="13"/>
  <c r="L59" i="13"/>
  <c r="L19" i="13"/>
  <c r="L44" i="13"/>
  <c r="L4" i="13"/>
  <c r="L29" i="13"/>
  <c r="L54" i="13"/>
  <c r="L14" i="13"/>
  <c r="L39" i="13"/>
  <c r="L24" i="13"/>
  <c r="I66" i="10"/>
  <c r="X105" i="10"/>
  <c r="K32" i="10"/>
  <c r="O33" i="10"/>
  <c r="O35" i="10" s="1"/>
  <c r="U104" i="10"/>
  <c r="Q32" i="10"/>
  <c r="I33" i="10"/>
  <c r="P105" i="10"/>
  <c r="M104" i="10"/>
  <c r="D95" i="10"/>
  <c r="C95" i="10"/>
  <c r="D72" i="10"/>
  <c r="D35" i="10"/>
  <c r="M4" i="13" l="1"/>
  <c r="M5" i="13" s="1"/>
  <c r="M6" i="13" s="1"/>
  <c r="M7" i="13" s="1"/>
  <c r="M8" i="13" s="1"/>
  <c r="M9" i="13" s="1"/>
  <c r="M10" i="13" s="1"/>
  <c r="M11" i="13" s="1"/>
  <c r="M12" i="13" s="1"/>
  <c r="M13" i="13" s="1"/>
  <c r="M14" i="13" s="1"/>
  <c r="M15" i="13" s="1"/>
  <c r="M16" i="13" s="1"/>
  <c r="M17" i="13" s="1"/>
  <c r="M18" i="13" s="1"/>
  <c r="M19" i="13" s="1"/>
  <c r="M20" i="13" s="1"/>
  <c r="M21" i="13" s="1"/>
  <c r="M22" i="13" s="1"/>
  <c r="M23" i="13" s="1"/>
  <c r="M24" i="13" s="1"/>
  <c r="M25" i="13" s="1"/>
  <c r="M26" i="13" s="1"/>
  <c r="M27" i="13" s="1"/>
  <c r="M28" i="13" s="1"/>
  <c r="M29" i="13" s="1"/>
  <c r="M30" i="13" s="1"/>
  <c r="M31" i="13" s="1"/>
  <c r="M32" i="13" s="1"/>
  <c r="M33" i="13" s="1"/>
  <c r="M34" i="13" s="1"/>
  <c r="M35" i="13" s="1"/>
  <c r="M36" i="13" s="1"/>
  <c r="M37" i="13" s="1"/>
  <c r="M38" i="13" s="1"/>
  <c r="M39" i="13" s="1"/>
  <c r="M40" i="13" s="1"/>
  <c r="M41" i="13" s="1"/>
  <c r="M42" i="13" s="1"/>
  <c r="M43" i="13" s="1"/>
  <c r="M44" i="13" s="1"/>
  <c r="M45" i="13" s="1"/>
  <c r="M46" i="13" s="1"/>
  <c r="M47" i="13" s="1"/>
  <c r="M48" i="13" s="1"/>
  <c r="M49" i="13" s="1"/>
  <c r="M50" i="13" s="1"/>
  <c r="M51" i="13" s="1"/>
  <c r="M52" i="13" s="1"/>
  <c r="M53" i="13" s="1"/>
  <c r="M54" i="13" s="1"/>
  <c r="M55" i="13" s="1"/>
  <c r="M56" i="13" s="1"/>
  <c r="M57" i="13" s="1"/>
  <c r="M58" i="13" s="1"/>
  <c r="M59" i="13" s="1"/>
  <c r="M60" i="13" s="1"/>
  <c r="M61" i="13" s="1"/>
  <c r="M62" i="13" s="1"/>
  <c r="M63" i="13" s="1"/>
  <c r="T3" i="13" s="1"/>
  <c r="T4" i="13" s="1"/>
  <c r="T5" i="13" s="1"/>
  <c r="T6" i="13" s="1"/>
  <c r="T7" i="13" s="1"/>
  <c r="T8" i="13" s="1"/>
  <c r="T9" i="13" s="1"/>
  <c r="T10" i="13" s="1"/>
  <c r="T11" i="13" s="1"/>
  <c r="T12" i="13" s="1"/>
  <c r="T13" i="13" s="1"/>
  <c r="T14" i="13" s="1"/>
  <c r="T15" i="13" s="1"/>
  <c r="T16" i="13" s="1"/>
  <c r="T17" i="13" s="1"/>
  <c r="T18" i="13" s="1"/>
  <c r="T19" i="13" s="1"/>
  <c r="T20" i="13" s="1"/>
  <c r="T21" i="13" s="1"/>
  <c r="T22" i="13" s="1"/>
  <c r="T23" i="13" s="1"/>
  <c r="T24" i="13" s="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T45" i="13" s="1"/>
  <c r="T46" i="13" s="1"/>
  <c r="T47" i="13" s="1"/>
  <c r="T48" i="13" s="1"/>
  <c r="T49" i="13" s="1"/>
  <c r="T50" i="13" s="1"/>
  <c r="T51" i="13" s="1"/>
  <c r="T52" i="13" s="1"/>
  <c r="T53" i="13" s="1"/>
  <c r="T54" i="13" s="1"/>
  <c r="T55" i="13" s="1"/>
  <c r="T56" i="13" s="1"/>
  <c r="T57" i="13" s="1"/>
  <c r="T58" i="13" s="1"/>
  <c r="T59" i="13" s="1"/>
  <c r="T60" i="13" s="1"/>
  <c r="T61" i="13" s="1"/>
  <c r="T62" i="13" s="1"/>
  <c r="T63" i="13" s="1"/>
  <c r="Q33" i="10"/>
  <c r="T104" i="10"/>
  <c r="P33" i="10"/>
  <c r="I35" i="10"/>
  <c r="J33" i="10"/>
  <c r="L104" i="10"/>
  <c r="K33" i="10"/>
  <c r="V105" i="10"/>
  <c r="P35" i="10"/>
  <c r="Q35" i="10"/>
  <c r="O67" i="10"/>
  <c r="R69" i="10" s="1"/>
  <c r="P71" i="10" s="1"/>
  <c r="N105" i="10" l="1"/>
  <c r="J35" i="10"/>
  <c r="I67" i="10"/>
  <c r="L69" i="10" s="1"/>
  <c r="J71" i="10" s="1"/>
  <c r="K35" i="10"/>
  <c r="O95" i="10"/>
  <c r="P95" i="10"/>
  <c r="P72" i="10"/>
  <c r="I95" i="10" l="1"/>
  <c r="J95" i="10"/>
  <c r="J72" i="10"/>
  <c r="A2" i="2" l="1"/>
  <c r="D2" i="9" s="1"/>
</calcChain>
</file>

<file path=xl/sharedStrings.xml><?xml version="1.0" encoding="utf-8"?>
<sst xmlns="http://schemas.openxmlformats.org/spreadsheetml/2006/main" count="617" uniqueCount="170">
  <si>
    <t>年</t>
    <rPh sb="0" eb="1">
      <t>ネン</t>
    </rPh>
    <phoneticPr fontId="2"/>
  </si>
  <si>
    <t>～</t>
    <phoneticPr fontId="2"/>
  </si>
  <si>
    <t>今までの経歴</t>
    <rPh sb="0" eb="1">
      <t>イマ</t>
    </rPh>
    <rPh sb="4" eb="6">
      <t>ケイレキ</t>
    </rPh>
    <phoneticPr fontId="2"/>
  </si>
  <si>
    <t>やりたい事業</t>
    <rPh sb="4" eb="6">
      <t>ジギョウ</t>
    </rPh>
    <phoneticPr fontId="2"/>
  </si>
  <si>
    <t>現在までの経緯</t>
    <rPh sb="0" eb="2">
      <t>ゲンザイ</t>
    </rPh>
    <rPh sb="5" eb="7">
      <t>ケイイ</t>
    </rPh>
    <phoneticPr fontId="2"/>
  </si>
  <si>
    <t>理念</t>
    <rPh sb="0" eb="2">
      <t>リネン</t>
    </rPh>
    <phoneticPr fontId="2"/>
  </si>
  <si>
    <t>現年齢</t>
    <rPh sb="0" eb="1">
      <t>ゲン</t>
    </rPh>
    <rPh sb="1" eb="3">
      <t>ネンレイ</t>
    </rPh>
    <phoneticPr fontId="2"/>
  </si>
  <si>
    <t>歳</t>
    <rPh sb="0" eb="1">
      <t>サイ</t>
    </rPh>
    <phoneticPr fontId="2"/>
  </si>
  <si>
    <t>氏　名</t>
    <phoneticPr fontId="2"/>
  </si>
  <si>
    <t>現日付</t>
    <rPh sb="0" eb="3">
      <t>ゲンヒヅケ</t>
    </rPh>
    <phoneticPr fontId="2"/>
  </si>
  <si>
    <r>
      <rPr>
        <b/>
        <sz val="11"/>
        <color theme="1"/>
        <rFont val="游ゴシック"/>
        <family val="3"/>
        <charset val="128"/>
        <scheme val="minor"/>
      </rPr>
      <t>特徴・属性</t>
    </r>
    <r>
      <rPr>
        <sz val="11"/>
        <color theme="1"/>
        <rFont val="游ゴシック"/>
        <family val="2"/>
        <charset val="128"/>
        <scheme val="minor"/>
      </rPr>
      <t xml:space="preserve">
</t>
    </r>
    <r>
      <rPr>
        <sz val="9"/>
        <color theme="1"/>
        <rFont val="游ゴシック"/>
        <family val="3"/>
        <charset val="128"/>
        <scheme val="minor"/>
      </rPr>
      <t>(性別・年齢・趣向等)</t>
    </r>
    <rPh sb="0" eb="2">
      <t>トクチョウ</t>
    </rPh>
    <rPh sb="3" eb="5">
      <t>ゾクセイ</t>
    </rPh>
    <rPh sb="7" eb="9">
      <t>セイベツ</t>
    </rPh>
    <rPh sb="10" eb="12">
      <t>ネンレイ</t>
    </rPh>
    <rPh sb="13" eb="15">
      <t>シュコウ</t>
    </rPh>
    <rPh sb="15" eb="16">
      <t>トウ</t>
    </rPh>
    <phoneticPr fontId="2"/>
  </si>
  <si>
    <t>主な顧客</t>
    <rPh sb="0" eb="1">
      <t>オモ</t>
    </rPh>
    <rPh sb="2" eb="4">
      <t>コキャク</t>
    </rPh>
    <phoneticPr fontId="2"/>
  </si>
  <si>
    <t>競合</t>
    <rPh sb="0" eb="2">
      <t>キョウゴウ</t>
    </rPh>
    <phoneticPr fontId="2"/>
  </si>
  <si>
    <t>差別化</t>
    <rPh sb="0" eb="3">
      <t>サベツカ</t>
    </rPh>
    <phoneticPr fontId="2"/>
  </si>
  <si>
    <t>競合の特徴</t>
    <rPh sb="0" eb="2">
      <t>キョウゴウ</t>
    </rPh>
    <rPh sb="3" eb="5">
      <t>トクチョウ</t>
    </rPh>
    <phoneticPr fontId="2"/>
  </si>
  <si>
    <t>計</t>
    <rPh sb="0" eb="1">
      <t>ケイ</t>
    </rPh>
    <phoneticPr fontId="2"/>
  </si>
  <si>
    <t>合計</t>
    <rPh sb="0" eb="2">
      <t>ゴウケイ</t>
    </rPh>
    <phoneticPr fontId="2"/>
  </si>
  <si>
    <t>自己資金</t>
    <rPh sb="0" eb="4">
      <t>ジコシキン</t>
    </rPh>
    <phoneticPr fontId="2"/>
  </si>
  <si>
    <t>創業者自身
家族
友人知人</t>
    <rPh sb="0" eb="3">
      <t>ソウギョウシャ</t>
    </rPh>
    <rPh sb="3" eb="5">
      <t>ジシン</t>
    </rPh>
    <rPh sb="6" eb="8">
      <t>カゾク</t>
    </rPh>
    <rPh sb="9" eb="13">
      <t>ユウジンチジン</t>
    </rPh>
    <phoneticPr fontId="2"/>
  </si>
  <si>
    <t>調達先・調達方法</t>
    <rPh sb="0" eb="3">
      <t>チョウタツサキ</t>
    </rPh>
    <rPh sb="4" eb="6">
      <t>チョウタツ</t>
    </rPh>
    <rPh sb="6" eb="8">
      <t>ホウホウ</t>
    </rPh>
    <phoneticPr fontId="2"/>
  </si>
  <si>
    <r>
      <rPr>
        <b/>
        <sz val="12"/>
        <color theme="1"/>
        <rFont val="游ゴシック"/>
        <family val="3"/>
        <charset val="128"/>
        <scheme val="minor"/>
      </rPr>
      <t>借入金</t>
    </r>
    <r>
      <rPr>
        <sz val="11"/>
        <color theme="1"/>
        <rFont val="游ゴシック"/>
        <family val="3"/>
        <charset val="128"/>
        <scheme val="minor"/>
      </rPr>
      <t xml:space="preserve">
(融資)</t>
    </r>
    <rPh sb="0" eb="2">
      <t>カリイレ</t>
    </rPh>
    <rPh sb="2" eb="3">
      <t>キン</t>
    </rPh>
    <rPh sb="5" eb="7">
      <t>ユウシ</t>
    </rPh>
    <phoneticPr fontId="2"/>
  </si>
  <si>
    <t>見えない</t>
    <rPh sb="0" eb="1">
      <t>ミ</t>
    </rPh>
    <phoneticPr fontId="2"/>
  </si>
  <si>
    <t>見える</t>
    <rPh sb="0" eb="1">
      <t>ミ</t>
    </rPh>
    <phoneticPr fontId="2"/>
  </si>
  <si>
    <r>
      <rPr>
        <b/>
        <sz val="11"/>
        <color rgb="FFFF0000"/>
        <rFont val="游ゴシック"/>
        <family val="3"/>
        <charset val="128"/>
        <scheme val="minor"/>
      </rPr>
      <t>真のニーズ</t>
    </r>
    <r>
      <rPr>
        <sz val="11"/>
        <color theme="1"/>
        <rFont val="游ゴシック"/>
        <family val="2"/>
        <charset val="128"/>
        <scheme val="minor"/>
      </rPr>
      <t xml:space="preserve">
</t>
    </r>
    <r>
      <rPr>
        <sz val="9"/>
        <color theme="1"/>
        <rFont val="游ゴシック"/>
        <family val="3"/>
        <charset val="128"/>
        <scheme val="minor"/>
      </rPr>
      <t>(何を求めているか)</t>
    </r>
    <rPh sb="0" eb="1">
      <t>シン</t>
    </rPh>
    <rPh sb="7" eb="8">
      <t>ナニ</t>
    </rPh>
    <rPh sb="9" eb="10">
      <t>モト</t>
    </rPh>
    <phoneticPr fontId="2"/>
  </si>
  <si>
    <r>
      <rPr>
        <b/>
        <sz val="11"/>
        <color rgb="FFFF0000"/>
        <rFont val="游ゴシック"/>
        <family val="3"/>
        <charset val="128"/>
        <scheme val="minor"/>
      </rPr>
      <t>自身の強み</t>
    </r>
    <r>
      <rPr>
        <b/>
        <sz val="11"/>
        <color theme="1"/>
        <rFont val="游ゴシック"/>
        <family val="3"/>
        <charset val="128"/>
        <scheme val="minor"/>
      </rPr>
      <t xml:space="preserve">
</t>
    </r>
    <r>
      <rPr>
        <sz val="9"/>
        <color theme="1"/>
        <rFont val="游ゴシック"/>
        <family val="3"/>
        <charset val="128"/>
        <scheme val="minor"/>
      </rPr>
      <t>資格・特技
長所　など</t>
    </r>
    <rPh sb="0" eb="2">
      <t>ジシン</t>
    </rPh>
    <rPh sb="3" eb="4">
      <t>ツヨ</t>
    </rPh>
    <rPh sb="6" eb="8">
      <t>シカク</t>
    </rPh>
    <rPh sb="9" eb="11">
      <t>トクギ</t>
    </rPh>
    <rPh sb="12" eb="14">
      <t>チョウショ</t>
    </rPh>
    <phoneticPr fontId="2"/>
  </si>
  <si>
    <r>
      <rPr>
        <b/>
        <sz val="11"/>
        <color rgb="FFFF0000"/>
        <rFont val="游ゴシック"/>
        <family val="3"/>
        <charset val="128"/>
        <scheme val="minor"/>
      </rPr>
      <t>競合にない強み</t>
    </r>
    <r>
      <rPr>
        <sz val="11"/>
        <color theme="1"/>
        <rFont val="游ゴシック"/>
        <family val="2"/>
        <charset val="128"/>
        <scheme val="minor"/>
      </rPr>
      <t xml:space="preserve">
</t>
    </r>
    <r>
      <rPr>
        <sz val="9"/>
        <color theme="1"/>
        <rFont val="游ゴシック"/>
        <family val="3"/>
        <charset val="128"/>
        <scheme val="minor"/>
      </rPr>
      <t>(商品・サービスの強み)</t>
    </r>
    <rPh sb="0" eb="2">
      <t>キョウゴウ</t>
    </rPh>
    <rPh sb="5" eb="6">
      <t>ツヨ</t>
    </rPh>
    <rPh sb="9" eb="11">
      <t>ショウヒン</t>
    </rPh>
    <rPh sb="17" eb="18">
      <t>ツヨ</t>
    </rPh>
    <phoneticPr fontId="2"/>
  </si>
  <si>
    <r>
      <rPr>
        <b/>
        <sz val="12"/>
        <color theme="1"/>
        <rFont val="游ゴシック"/>
        <family val="3"/>
        <charset val="128"/>
        <scheme val="minor"/>
      </rPr>
      <t>人材</t>
    </r>
    <r>
      <rPr>
        <b/>
        <sz val="11"/>
        <color theme="1"/>
        <rFont val="游ゴシック"/>
        <family val="3"/>
        <charset val="128"/>
        <scheme val="minor"/>
      </rPr>
      <t xml:space="preserve">
【</t>
    </r>
    <r>
      <rPr>
        <b/>
        <sz val="11"/>
        <color rgb="FFFF0000"/>
        <rFont val="游ゴシック"/>
        <family val="3"/>
        <charset val="128"/>
        <scheme val="minor"/>
      </rPr>
      <t>ヒト</t>
    </r>
    <r>
      <rPr>
        <b/>
        <sz val="11"/>
        <color theme="1"/>
        <rFont val="游ゴシック"/>
        <family val="3"/>
        <charset val="128"/>
        <scheme val="minor"/>
      </rPr>
      <t>】</t>
    </r>
    <rPh sb="0" eb="2">
      <t>ジンザイ</t>
    </rPh>
    <phoneticPr fontId="2"/>
  </si>
  <si>
    <r>
      <rPr>
        <b/>
        <sz val="10"/>
        <color theme="1"/>
        <rFont val="游ゴシック"/>
        <family val="3"/>
        <charset val="128"/>
        <scheme val="minor"/>
      </rPr>
      <t>技術・ノウハウ</t>
    </r>
    <r>
      <rPr>
        <b/>
        <sz val="11"/>
        <color theme="1"/>
        <rFont val="游ゴシック"/>
        <family val="3"/>
        <charset val="128"/>
        <scheme val="minor"/>
      </rPr>
      <t xml:space="preserve">
【</t>
    </r>
    <r>
      <rPr>
        <b/>
        <sz val="11"/>
        <color rgb="FFFF0000"/>
        <rFont val="游ゴシック"/>
        <family val="3"/>
        <charset val="128"/>
        <scheme val="minor"/>
      </rPr>
      <t>情報</t>
    </r>
    <r>
      <rPr>
        <b/>
        <sz val="11"/>
        <color theme="1"/>
        <rFont val="游ゴシック"/>
        <family val="3"/>
        <charset val="128"/>
        <scheme val="minor"/>
      </rPr>
      <t>】</t>
    </r>
    <rPh sb="0" eb="2">
      <t>ギジュツ</t>
    </rPh>
    <rPh sb="9" eb="11">
      <t>ジョウホウ</t>
    </rPh>
    <phoneticPr fontId="2"/>
  </si>
  <si>
    <r>
      <rPr>
        <b/>
        <sz val="12"/>
        <color theme="1"/>
        <rFont val="游ゴシック"/>
        <family val="3"/>
        <charset val="128"/>
        <scheme val="minor"/>
      </rPr>
      <t>運転資金</t>
    </r>
    <r>
      <rPr>
        <b/>
        <sz val="11"/>
        <color theme="1"/>
        <rFont val="游ゴシック"/>
        <family val="3"/>
        <charset val="128"/>
        <scheme val="minor"/>
      </rPr>
      <t xml:space="preserve">
【</t>
    </r>
    <r>
      <rPr>
        <b/>
        <sz val="11"/>
        <color rgb="FFFF0000"/>
        <rFont val="游ゴシック"/>
        <family val="3"/>
        <charset val="128"/>
        <scheme val="minor"/>
      </rPr>
      <t>カネ</t>
    </r>
    <r>
      <rPr>
        <b/>
        <sz val="11"/>
        <color theme="1"/>
        <rFont val="游ゴシック"/>
        <family val="3"/>
        <charset val="128"/>
        <scheme val="minor"/>
      </rPr>
      <t>】</t>
    </r>
    <rPh sb="0" eb="4">
      <t>ウンテンシキン</t>
    </rPh>
    <phoneticPr fontId="2"/>
  </si>
  <si>
    <r>
      <rPr>
        <b/>
        <sz val="12"/>
        <color theme="1"/>
        <rFont val="游ゴシック"/>
        <family val="3"/>
        <charset val="128"/>
        <scheme val="minor"/>
      </rPr>
      <t>設備資金</t>
    </r>
    <r>
      <rPr>
        <b/>
        <sz val="11"/>
        <color theme="1"/>
        <rFont val="游ゴシック"/>
        <family val="3"/>
        <charset val="128"/>
        <scheme val="minor"/>
      </rPr>
      <t xml:space="preserve">
【</t>
    </r>
    <r>
      <rPr>
        <b/>
        <sz val="11"/>
        <color rgb="FFFF0000"/>
        <rFont val="游ゴシック"/>
        <family val="3"/>
        <charset val="128"/>
        <scheme val="minor"/>
      </rPr>
      <t>モノ</t>
    </r>
    <r>
      <rPr>
        <b/>
        <sz val="11"/>
        <color theme="1"/>
        <rFont val="游ゴシック"/>
        <family val="3"/>
        <charset val="128"/>
        <scheme val="minor"/>
      </rPr>
      <t>】</t>
    </r>
    <rPh sb="0" eb="2">
      <t>セツビ</t>
    </rPh>
    <rPh sb="2" eb="4">
      <t>シキン</t>
    </rPh>
    <phoneticPr fontId="2"/>
  </si>
  <si>
    <t>原価</t>
    <rPh sb="0" eb="2">
      <t>ゲンカ</t>
    </rPh>
    <phoneticPr fontId="2"/>
  </si>
  <si>
    <t>創業時</t>
    <rPh sb="0" eb="3">
      <t>ソウギョウジ</t>
    </rPh>
    <phoneticPr fontId="2"/>
  </si>
  <si>
    <t>経費</t>
    <rPh sb="0" eb="2">
      <t>ケイヒ</t>
    </rPh>
    <phoneticPr fontId="2"/>
  </si>
  <si>
    <t>ＰＲ</t>
    <phoneticPr fontId="2"/>
  </si>
  <si>
    <t>ＰＲ方法</t>
    <rPh sb="2" eb="4">
      <t>ホウホウ</t>
    </rPh>
    <phoneticPr fontId="2"/>
  </si>
  <si>
    <r>
      <rPr>
        <b/>
        <sz val="11"/>
        <color theme="1"/>
        <rFont val="游ゴシック"/>
        <family val="3"/>
        <charset val="128"/>
        <scheme val="minor"/>
      </rPr>
      <t>いつ</t>
    </r>
    <r>
      <rPr>
        <sz val="11"/>
        <color theme="1"/>
        <rFont val="游ゴシック"/>
        <family val="2"/>
        <charset val="128"/>
        <scheme val="minor"/>
      </rPr>
      <t xml:space="preserve">
</t>
    </r>
    <r>
      <rPr>
        <sz val="9"/>
        <color theme="1"/>
        <rFont val="游ゴシック"/>
        <family val="3"/>
        <charset val="128"/>
        <scheme val="minor"/>
      </rPr>
      <t>(営業日、営業時間等)</t>
    </r>
    <rPh sb="4" eb="7">
      <t>エイギョウビ</t>
    </rPh>
    <rPh sb="8" eb="12">
      <t>エイギョウジカン</t>
    </rPh>
    <rPh sb="12" eb="13">
      <t>トウ</t>
    </rPh>
    <phoneticPr fontId="2"/>
  </si>
  <si>
    <r>
      <t>生年</t>
    </r>
    <r>
      <rPr>
        <b/>
        <sz val="8"/>
        <color theme="1"/>
        <rFont val="游ゴシック"/>
        <family val="3"/>
        <charset val="128"/>
        <scheme val="minor"/>
      </rPr>
      <t>(西暦入力)</t>
    </r>
    <r>
      <rPr>
        <b/>
        <sz val="11"/>
        <color theme="1"/>
        <rFont val="游ゴシック"/>
        <family val="3"/>
        <charset val="128"/>
        <scheme val="minor"/>
      </rPr>
      <t>/月/日</t>
    </r>
    <rPh sb="0" eb="2">
      <t>セイネン</t>
    </rPh>
    <rPh sb="3" eb="5">
      <t>セイレキ</t>
    </rPh>
    <rPh sb="5" eb="7">
      <t>ニュウリョク</t>
    </rPh>
    <rPh sb="9" eb="10">
      <t>ツキ</t>
    </rPh>
    <rPh sb="11" eb="12">
      <t>ヒ</t>
    </rPh>
    <phoneticPr fontId="2"/>
  </si>
  <si>
    <t>業　種</t>
    <rPh sb="0" eb="1">
      <t>ギョウ</t>
    </rPh>
    <rPh sb="2" eb="3">
      <t>シュ</t>
    </rPh>
    <phoneticPr fontId="2"/>
  </si>
  <si>
    <t>事業内容</t>
    <rPh sb="0" eb="2">
      <t>ジギョウ</t>
    </rPh>
    <rPh sb="2" eb="4">
      <t>ナイヨウ</t>
    </rPh>
    <phoneticPr fontId="2"/>
  </si>
  <si>
    <r>
      <rPr>
        <b/>
        <sz val="11"/>
        <color rgb="FFFF0000"/>
        <rFont val="游ゴシック"/>
        <family val="3"/>
        <charset val="128"/>
        <scheme val="minor"/>
      </rPr>
      <t>何を</t>
    </r>
    <r>
      <rPr>
        <sz val="11"/>
        <color theme="1"/>
        <rFont val="游ゴシック"/>
        <family val="2"/>
        <charset val="128"/>
        <scheme val="minor"/>
      </rPr>
      <t xml:space="preserve">
</t>
    </r>
    <r>
      <rPr>
        <sz val="9"/>
        <color theme="1"/>
        <rFont val="游ゴシック"/>
        <family val="3"/>
        <charset val="128"/>
        <scheme val="minor"/>
      </rPr>
      <t xml:space="preserve">(商品・サービスの形)
</t>
    </r>
    <r>
      <rPr>
        <sz val="8"/>
        <color theme="1"/>
        <rFont val="游ゴシック"/>
        <family val="3"/>
        <charset val="128"/>
        <scheme val="minor"/>
      </rPr>
      <t>※真のニーズを満たす手段</t>
    </r>
    <rPh sb="0" eb="1">
      <t>ナニ</t>
    </rPh>
    <rPh sb="4" eb="6">
      <t>ショウヒン</t>
    </rPh>
    <rPh sb="12" eb="13">
      <t>カタチ</t>
    </rPh>
    <rPh sb="16" eb="17">
      <t>シン</t>
    </rPh>
    <rPh sb="22" eb="23">
      <t>ミ</t>
    </rPh>
    <rPh sb="25" eb="27">
      <t>シュダン</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</si>
  <si>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</si>
  <si>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</si>
  <si>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</si>
  <si>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</si>
  <si>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</si>
  <si>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</si>
  <si>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</si>
  <si>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</si>
  <si>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</si>
  <si>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</si>
  <si>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</si>
  <si>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</si>
  <si>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</si>
  <si>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</si>
  <si>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</si>
  <si>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</si>
  <si>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</si>
  <si>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</si>
  <si>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</si>
  <si>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</si>
  <si>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t>
    <phoneticPr fontId="2"/>
  </si>
  <si>
    <t>丸亀市の国民健康保険料を自動計算できる｜丸亀市 国民健康保険計算機 (kokuho-keisan.com)</t>
  </si>
  <si>
    <t>＋</t>
    <phoneticPr fontId="2"/>
  </si>
  <si>
    <t>国民年金の加入と保険料のご案内｜日本年金機構 (nenkin.go.jp)</t>
  </si>
  <si>
    <t>(金融機関名)</t>
    <rPh sb="1" eb="5">
      <t>キンユウキカン</t>
    </rPh>
    <rPh sb="5" eb="6">
      <t>ナ</t>
    </rPh>
    <phoneticPr fontId="2"/>
  </si>
  <si>
    <t>月</t>
    <rPh sb="0" eb="1">
      <t>ガツ</t>
    </rPh>
    <phoneticPr fontId="2"/>
  </si>
  <si>
    <r>
      <t xml:space="preserve">事業への
</t>
    </r>
    <r>
      <rPr>
        <b/>
        <sz val="11"/>
        <color rgb="FFFF0000"/>
        <rFont val="游ゴシック"/>
        <family val="3"/>
        <charset val="128"/>
        <scheme val="minor"/>
      </rPr>
      <t>想い</t>
    </r>
    <r>
      <rPr>
        <b/>
        <sz val="11"/>
        <color theme="1"/>
        <rFont val="游ゴシック"/>
        <family val="3"/>
        <charset val="128"/>
        <scheme val="minor"/>
      </rPr>
      <t>や</t>
    </r>
    <r>
      <rPr>
        <b/>
        <sz val="11"/>
        <color rgb="FFFF0000"/>
        <rFont val="游ゴシック"/>
        <family val="3"/>
        <charset val="128"/>
        <scheme val="minor"/>
      </rPr>
      <t>目的</t>
    </r>
    <rPh sb="0" eb="2">
      <t>ジギョウ</t>
    </rPh>
    <rPh sb="5" eb="6">
      <t>オモ</t>
    </rPh>
    <rPh sb="8" eb="10">
      <t>モクテキ</t>
    </rPh>
    <phoneticPr fontId="2"/>
  </si>
  <si>
    <r>
      <rPr>
        <b/>
        <sz val="11"/>
        <color rgb="FFFF0000"/>
        <rFont val="游ゴシック"/>
        <family val="3"/>
        <charset val="128"/>
        <scheme val="minor"/>
      </rPr>
      <t>誰に</t>
    </r>
    <r>
      <rPr>
        <sz val="11"/>
        <color theme="1"/>
        <rFont val="游ゴシック"/>
        <family val="2"/>
        <charset val="128"/>
        <scheme val="minor"/>
      </rPr>
      <t xml:space="preserve">
</t>
    </r>
    <r>
      <rPr>
        <sz val="9"/>
        <color theme="1"/>
        <rFont val="游ゴシック"/>
        <family val="3"/>
        <charset val="128"/>
        <scheme val="minor"/>
      </rPr>
      <t>(主なお客様・顧客)</t>
    </r>
    <phoneticPr fontId="2"/>
  </si>
  <si>
    <t>×</t>
    <phoneticPr fontId="2"/>
  </si>
  <si>
    <t>(合計)</t>
    <rPh sb="1" eb="3">
      <t>ゴウケイ</t>
    </rPh>
    <phoneticPr fontId="2"/>
  </si>
  <si>
    <t>1年後</t>
    <rPh sb="1" eb="3">
      <t>ネンゴ</t>
    </rPh>
    <phoneticPr fontId="2"/>
  </si>
  <si>
    <t>3年後</t>
    <rPh sb="1" eb="3">
      <t>ネンゴ</t>
    </rPh>
    <phoneticPr fontId="2"/>
  </si>
  <si>
    <t>既存</t>
    <rPh sb="0" eb="2">
      <t>キゾン</t>
    </rPh>
    <phoneticPr fontId="2"/>
  </si>
  <si>
    <t>新規</t>
    <rPh sb="0" eb="2">
      <t>シンキ</t>
    </rPh>
    <phoneticPr fontId="2"/>
  </si>
  <si>
    <r>
      <rPr>
        <b/>
        <sz val="14"/>
        <color theme="1"/>
        <rFont val="游ゴシック"/>
        <family val="3"/>
        <charset val="128"/>
        <scheme val="minor"/>
      </rPr>
      <t>売上</t>
    </r>
    <r>
      <rPr>
        <sz val="14"/>
        <color theme="1"/>
        <rFont val="游ゴシック"/>
        <family val="3"/>
        <charset val="128"/>
        <scheme val="minor"/>
      </rPr>
      <t xml:space="preserve">
</t>
    </r>
    <r>
      <rPr>
        <sz val="11"/>
        <color theme="1"/>
        <rFont val="游ゴシック"/>
        <family val="3"/>
        <charset val="128"/>
        <scheme val="minor"/>
      </rPr>
      <t>(月)</t>
    </r>
    <rPh sb="0" eb="2">
      <t>ウリアゲ</t>
    </rPh>
    <rPh sb="4" eb="5">
      <t>ツキ</t>
    </rPh>
    <phoneticPr fontId="2"/>
  </si>
  <si>
    <t>やるべきこと</t>
    <phoneticPr fontId="2"/>
  </si>
  <si>
    <t>取組内容</t>
    <rPh sb="0" eb="2">
      <t>トリクミ</t>
    </rPh>
    <rPh sb="2" eb="4">
      <t>ナイヨウ</t>
    </rPh>
    <phoneticPr fontId="2"/>
  </si>
  <si>
    <t>【製造・建設】</t>
    <rPh sb="1" eb="3">
      <t>セイゾウ</t>
    </rPh>
    <rPh sb="4" eb="6">
      <t>ケンセツ</t>
    </rPh>
    <phoneticPr fontId="2"/>
  </si>
  <si>
    <t>(金額)</t>
    <rPh sb="1" eb="3">
      <t>キンガク</t>
    </rPh>
    <phoneticPr fontId="2"/>
  </si>
  <si>
    <t>受注額</t>
    <rPh sb="0" eb="2">
      <t>ジュチュウ</t>
    </rPh>
    <rPh sb="2" eb="3">
      <t>ガク</t>
    </rPh>
    <phoneticPr fontId="2"/>
  </si>
  <si>
    <t>商談率</t>
    <rPh sb="0" eb="3">
      <t>ショウダンリツ</t>
    </rPh>
    <phoneticPr fontId="2"/>
  </si>
  <si>
    <t>認知率</t>
    <rPh sb="0" eb="2">
      <t>ニンチ</t>
    </rPh>
    <rPh sb="2" eb="3">
      <t>リツ</t>
    </rPh>
    <phoneticPr fontId="2"/>
  </si>
  <si>
    <t>成約率</t>
    <rPh sb="0" eb="3">
      <t>セイヤクリツ</t>
    </rPh>
    <phoneticPr fontId="2"/>
  </si>
  <si>
    <t>対象数</t>
    <rPh sb="0" eb="2">
      <t>タイショウ</t>
    </rPh>
    <rPh sb="2" eb="3">
      <t>スウ</t>
    </rPh>
    <phoneticPr fontId="2"/>
  </si>
  <si>
    <r>
      <t xml:space="preserve">※「黒字」部分の数値を入力
</t>
    </r>
    <r>
      <rPr>
        <sz val="10"/>
        <color rgb="FF0070C0"/>
        <rFont val="ＭＳ Ｐゴシック"/>
        <family val="3"/>
        <charset val="128"/>
      </rPr>
      <t>※「青字」部分は自動計算</t>
    </r>
    <rPh sb="2" eb="4">
      <t>クロジ</t>
    </rPh>
    <rPh sb="5" eb="7">
      <t>ブブン</t>
    </rPh>
    <rPh sb="8" eb="10">
      <t>スウチ</t>
    </rPh>
    <rPh sb="11" eb="13">
      <t>ニュウリョク</t>
    </rPh>
    <rPh sb="16" eb="18">
      <t>アオジ</t>
    </rPh>
    <rPh sb="19" eb="21">
      <t>ブブン</t>
    </rPh>
    <rPh sb="22" eb="24">
      <t>ジドウ</t>
    </rPh>
    <rPh sb="24" eb="26">
      <t>ケイサン</t>
    </rPh>
    <phoneticPr fontId="2"/>
  </si>
  <si>
    <t>受注平均(円)</t>
    <rPh sb="0" eb="2">
      <t>ジュチュウ</t>
    </rPh>
    <rPh sb="2" eb="4">
      <t>ヘイキン</t>
    </rPh>
    <rPh sb="5" eb="6">
      <t>エン</t>
    </rPh>
    <phoneticPr fontId="2"/>
  </si>
  <si>
    <t>受注数(一月)</t>
    <rPh sb="0" eb="2">
      <t>ジュチュウ</t>
    </rPh>
    <rPh sb="2" eb="3">
      <t>スウ</t>
    </rPh>
    <rPh sb="4" eb="6">
      <t>ヒトツキ</t>
    </rPh>
    <phoneticPr fontId="2"/>
  </si>
  <si>
    <t>(受注数)</t>
    <rPh sb="1" eb="4">
      <t>ジュチュウスウ</t>
    </rPh>
    <phoneticPr fontId="2"/>
  </si>
  <si>
    <r>
      <rPr>
        <b/>
        <sz val="11"/>
        <color rgb="FFFF0000"/>
        <rFont val="游ゴシック"/>
        <family val="3"/>
        <charset val="128"/>
        <scheme val="minor"/>
      </rPr>
      <t>「認知率」</t>
    </r>
    <r>
      <rPr>
        <sz val="11"/>
        <color theme="1"/>
        <rFont val="游ゴシック"/>
        <family val="3"/>
        <charset val="128"/>
        <scheme val="minor"/>
      </rPr>
      <t>を増やす</t>
    </r>
    <rPh sb="1" eb="3">
      <t>ニンチ</t>
    </rPh>
    <rPh sb="3" eb="4">
      <t>リツ</t>
    </rPh>
    <phoneticPr fontId="2"/>
  </si>
  <si>
    <r>
      <rPr>
        <b/>
        <sz val="11"/>
        <color rgb="FFFF0000"/>
        <rFont val="游ゴシック"/>
        <family val="3"/>
        <charset val="128"/>
        <scheme val="minor"/>
      </rPr>
      <t>「商談率」</t>
    </r>
    <r>
      <rPr>
        <sz val="11"/>
        <color theme="1"/>
        <rFont val="游ゴシック"/>
        <family val="3"/>
        <charset val="128"/>
        <scheme val="minor"/>
      </rPr>
      <t>を増やす</t>
    </r>
    <rPh sb="1" eb="3">
      <t>ショウダン</t>
    </rPh>
    <rPh sb="3" eb="4">
      <t>リツ</t>
    </rPh>
    <phoneticPr fontId="2"/>
  </si>
  <si>
    <r>
      <rPr>
        <b/>
        <sz val="11"/>
        <color rgb="FFFF0000"/>
        <rFont val="游ゴシック"/>
        <family val="3"/>
        <charset val="128"/>
        <scheme val="minor"/>
      </rPr>
      <t>「成約率」</t>
    </r>
    <r>
      <rPr>
        <sz val="11"/>
        <color theme="1"/>
        <rFont val="游ゴシック"/>
        <family val="3"/>
        <charset val="128"/>
        <scheme val="minor"/>
      </rPr>
      <t>を増やす</t>
    </r>
    <rPh sb="1" eb="3">
      <t>セイヤク</t>
    </rPh>
    <rPh sb="3" eb="4">
      <t>リツ</t>
    </rPh>
    <phoneticPr fontId="2"/>
  </si>
  <si>
    <r>
      <rPr>
        <b/>
        <sz val="11"/>
        <color rgb="FFFF0000"/>
        <rFont val="游ゴシック"/>
        <family val="3"/>
        <charset val="128"/>
        <scheme val="minor"/>
      </rPr>
      <t>「受注単価」</t>
    </r>
    <r>
      <rPr>
        <sz val="11"/>
        <color theme="1"/>
        <rFont val="游ゴシック"/>
        <family val="3"/>
        <charset val="128"/>
        <scheme val="minor"/>
      </rPr>
      <t>を上げる</t>
    </r>
    <rPh sb="1" eb="3">
      <t>ジュチュウ</t>
    </rPh>
    <rPh sb="3" eb="5">
      <t>タンカ</t>
    </rPh>
    <rPh sb="7" eb="8">
      <t>ア</t>
    </rPh>
    <phoneticPr fontId="2"/>
  </si>
  <si>
    <r>
      <rPr>
        <b/>
        <sz val="11"/>
        <color rgb="FFFF0000"/>
        <rFont val="游ゴシック"/>
        <family val="3"/>
        <charset val="128"/>
        <scheme val="minor"/>
      </rPr>
      <t>「受注の内容」</t>
    </r>
    <r>
      <rPr>
        <sz val="11"/>
        <color theme="1"/>
        <rFont val="游ゴシック"/>
        <family val="3"/>
        <charset val="128"/>
        <scheme val="minor"/>
      </rPr>
      <t>を増やす</t>
    </r>
    <rPh sb="1" eb="3">
      <t>ジュチュウ</t>
    </rPh>
    <rPh sb="4" eb="6">
      <t>ナイヨウ</t>
    </rPh>
    <rPh sb="8" eb="9">
      <t>フ</t>
    </rPh>
    <phoneticPr fontId="2"/>
  </si>
  <si>
    <r>
      <rPr>
        <b/>
        <sz val="11"/>
        <color rgb="FFFF0000"/>
        <rFont val="游ゴシック"/>
        <family val="3"/>
        <charset val="128"/>
        <scheme val="minor"/>
      </rPr>
      <t>「原価」</t>
    </r>
    <r>
      <rPr>
        <sz val="11"/>
        <color theme="1"/>
        <rFont val="游ゴシック"/>
        <family val="3"/>
        <charset val="128"/>
        <scheme val="minor"/>
      </rPr>
      <t>を下げる</t>
    </r>
    <rPh sb="1" eb="3">
      <t>ゲンカ</t>
    </rPh>
    <rPh sb="5" eb="6">
      <t>サ</t>
    </rPh>
    <phoneticPr fontId="2"/>
  </si>
  <si>
    <r>
      <rPr>
        <b/>
        <sz val="11"/>
        <color rgb="FFFF0000"/>
        <rFont val="游ゴシック"/>
        <family val="3"/>
        <charset val="128"/>
        <scheme val="minor"/>
      </rPr>
      <t>「経費」</t>
    </r>
    <r>
      <rPr>
        <sz val="11"/>
        <color theme="1"/>
        <rFont val="游ゴシック"/>
        <family val="3"/>
        <charset val="128"/>
        <scheme val="minor"/>
      </rPr>
      <t>を抑える</t>
    </r>
    <rPh sb="1" eb="3">
      <t>ケイヒ</t>
    </rPh>
    <rPh sb="5" eb="6">
      <t>オサ</t>
    </rPh>
    <phoneticPr fontId="2"/>
  </si>
  <si>
    <t>「売上」を増加させるために必要な取組</t>
    <rPh sb="1" eb="3">
      <t>ウリアゲ</t>
    </rPh>
    <rPh sb="5" eb="7">
      <t>ゾウカ</t>
    </rPh>
    <rPh sb="13" eb="15">
      <t>ヒツヨウ</t>
    </rPh>
    <rPh sb="16" eb="18">
      <t>トリクミ</t>
    </rPh>
    <phoneticPr fontId="2"/>
  </si>
  <si>
    <t>「利益率」を上げるために必要な取組</t>
    <rPh sb="1" eb="3">
      <t>リエキ</t>
    </rPh>
    <rPh sb="3" eb="4">
      <t>リツ</t>
    </rPh>
    <rPh sb="6" eb="7">
      <t>ア</t>
    </rPh>
    <rPh sb="12" eb="14">
      <t>ヒツヨウ</t>
    </rPh>
    <rPh sb="15" eb="17">
      <t>トリクミ</t>
    </rPh>
    <phoneticPr fontId="2"/>
  </si>
  <si>
    <t>単価</t>
    <rPh sb="0" eb="2">
      <t>タンカ</t>
    </rPh>
    <phoneticPr fontId="2"/>
  </si>
  <si>
    <t>受注数</t>
    <rPh sb="0" eb="2">
      <t>ジュチュウ</t>
    </rPh>
    <rPh sb="2" eb="3">
      <t>スウ</t>
    </rPh>
    <phoneticPr fontId="2"/>
  </si>
  <si>
    <r>
      <rPr>
        <u/>
        <sz val="8"/>
        <color rgb="FF000000"/>
        <rFont val="ＭＳ ゴシック"/>
        <family val="3"/>
        <charset val="128"/>
      </rPr>
      <t>※</t>
    </r>
    <r>
      <rPr>
        <u/>
        <sz val="8"/>
        <color rgb="FF000000"/>
        <rFont val="游ゴシック"/>
        <family val="3"/>
        <charset val="128"/>
        <scheme val="minor"/>
      </rPr>
      <t>改行は</t>
    </r>
    <r>
      <rPr>
        <u/>
        <sz val="8"/>
        <color rgb="FF000000"/>
        <rFont val="Calibri"/>
        <family val="2"/>
      </rPr>
      <t>(Alt+Enter)</t>
    </r>
    <r>
      <rPr>
        <u/>
        <sz val="8"/>
        <color rgb="FF000000"/>
        <rFont val="游ゴシック"/>
        <family val="3"/>
        <charset val="128"/>
        <scheme val="minor"/>
      </rPr>
      <t>で行ってください。</t>
    </r>
    <phoneticPr fontId="2"/>
  </si>
  <si>
    <r>
      <rPr>
        <b/>
        <sz val="11"/>
        <color rgb="FFFF0000"/>
        <rFont val="游ゴシック"/>
        <family val="3"/>
        <charset val="128"/>
        <scheme val="minor"/>
      </rPr>
      <t>どのように</t>
    </r>
    <r>
      <rPr>
        <sz val="11"/>
        <color theme="1"/>
        <rFont val="游ゴシック"/>
        <family val="2"/>
        <charset val="128"/>
        <scheme val="minor"/>
      </rPr>
      <t xml:space="preserve">
</t>
    </r>
    <r>
      <rPr>
        <sz val="9"/>
        <color theme="1"/>
        <rFont val="游ゴシック"/>
        <family val="3"/>
        <charset val="128"/>
        <scheme val="minor"/>
      </rPr>
      <t>(販売・提供方法)</t>
    </r>
    <rPh sb="7" eb="9">
      <t>ハンバイ</t>
    </rPh>
    <rPh sb="10" eb="12">
      <t>テイキョウ</t>
    </rPh>
    <rPh sb="12" eb="14">
      <t>ホウホウ</t>
    </rPh>
    <phoneticPr fontId="2"/>
  </si>
  <si>
    <r>
      <rPr>
        <b/>
        <sz val="11"/>
        <color theme="1"/>
        <rFont val="游ゴシック"/>
        <family val="3"/>
        <charset val="128"/>
        <scheme val="minor"/>
      </rPr>
      <t>どこで</t>
    </r>
    <r>
      <rPr>
        <sz val="11"/>
        <color theme="1"/>
        <rFont val="游ゴシック"/>
        <family val="2"/>
        <charset val="128"/>
        <scheme val="minor"/>
      </rPr>
      <t xml:space="preserve">
</t>
    </r>
    <r>
      <rPr>
        <sz val="9"/>
        <color theme="1"/>
        <rFont val="游ゴシック"/>
        <family val="3"/>
        <charset val="128"/>
        <scheme val="minor"/>
      </rPr>
      <t>(営業拠点)</t>
    </r>
    <rPh sb="0" eb="2">
      <t>ジタク</t>
    </rPh>
    <phoneticPr fontId="2"/>
  </si>
  <si>
    <t>(内訳)</t>
  </si>
  <si>
    <t>売上高(月)</t>
  </si>
  <si>
    <t>受注数(月)</t>
  </si>
  <si>
    <t>平均受注額(円)</t>
  </si>
  <si>
    <t>営業日数</t>
  </si>
  <si>
    <t>金額(円)</t>
  </si>
  <si>
    <t>原価率</t>
  </si>
  <si>
    <t>(変動費)</t>
  </si>
  <si>
    <t>経費</t>
  </si>
  <si>
    <t>(固定費)</t>
  </si>
  <si>
    <t>創業時</t>
  </si>
  <si>
    <t>1年後</t>
  </si>
  <si>
    <t>3年後</t>
  </si>
  <si>
    <t>【月間収支】
(創業時)</t>
  </si>
  <si>
    <t>割合</t>
  </si>
  <si>
    <t>増加率
(対創業時)</t>
  </si>
  <si>
    <t>【月間収支】
(1年後)</t>
  </si>
  <si>
    <t>【月間収支】
(3年後)</t>
  </si>
  <si>
    <t>原価</t>
  </si>
  <si>
    <t>粗利益</t>
  </si>
  <si>
    <t>利益</t>
  </si>
  <si>
    <t>利益がゼロになる売上高(損益分岐点売上高)</t>
  </si>
  <si>
    <t>1－</t>
  </si>
  <si>
    <t>(変動費率)</t>
  </si>
  <si>
    <t>＝</t>
  </si>
  <si>
    <t>(円)</t>
  </si>
  <si>
    <t>(安全余裕率)</t>
  </si>
  <si>
    <t>目標とする利益を得るための売上高</t>
  </si>
  <si>
    <t>(生活費)</t>
  </si>
  <si>
    <t>←希望額を入力(所得税は不算入)</t>
  </si>
  <si>
    <t>(国民健康保険)</t>
  </si>
  <si>
    <t>←下記リンクを参考に入力</t>
  </si>
  <si>
    <t>(国民年金)</t>
  </si>
  <si>
    <t>(借入返済元金)</t>
  </si>
  <si>
    <t>←「借入金÷返済月数」で算出して入力</t>
  </si>
  <si>
    <t>(必要運転資金)</t>
  </si>
  <si>
    <t>目標利益</t>
  </si>
  <si>
    <t>＋</t>
  </si>
  <si>
    <t>(目標利益)</t>
  </si>
  <si>
    <t>目標売上高＝</t>
  </si>
  <si>
    <t>過不足額＝</t>
  </si>
  <si>
    <t>↓(参考HP)</t>
  </si>
  <si>
    <t>目標売上高</t>
  </si>
  <si>
    <t>売上高</t>
  </si>
  <si>
    <t>損益分岐点</t>
  </si>
  <si>
    <t>固定費</t>
  </si>
  <si>
    <t>原価・売上総利益</t>
  </si>
  <si>
    <t>販管費・営業利益</t>
  </si>
  <si>
    <r>
      <rPr>
        <b/>
        <sz val="11"/>
        <color theme="1"/>
        <rFont val="游ゴシック"/>
        <family val="3"/>
        <charset val="128"/>
        <scheme val="minor"/>
      </rPr>
      <t>いくらで</t>
    </r>
    <r>
      <rPr>
        <sz val="11"/>
        <color theme="1"/>
        <rFont val="游ゴシック"/>
        <family val="2"/>
        <charset val="128"/>
        <scheme val="minor"/>
      </rPr>
      <t xml:space="preserve">
</t>
    </r>
    <r>
      <rPr>
        <sz val="9"/>
        <color theme="1"/>
        <rFont val="游ゴシック"/>
        <family val="3"/>
        <charset val="128"/>
        <scheme val="minor"/>
      </rPr>
      <t>(商品・サービスの価格
並びに平均単価など)</t>
    </r>
    <rPh sb="6" eb="8">
      <t>ショウヒン</t>
    </rPh>
    <rPh sb="14" eb="16">
      <t>カカク</t>
    </rPh>
    <rPh sb="17" eb="18">
      <t>ナラ</t>
    </rPh>
    <rPh sb="20" eb="22">
      <t>ヘイキン</t>
    </rPh>
    <rPh sb="22" eb="24">
      <t>タンカ</t>
    </rPh>
    <phoneticPr fontId="2"/>
  </si>
  <si>
    <t>総費用</t>
    <rPh sb="0" eb="3">
      <t>ソウヒヨウ</t>
    </rPh>
    <phoneticPr fontId="2"/>
  </si>
  <si>
    <t>入金</t>
    <rPh sb="0" eb="2">
      <t>ニュウキン</t>
    </rPh>
    <phoneticPr fontId="2"/>
  </si>
  <si>
    <t>出金</t>
    <rPh sb="0" eb="2">
      <t>シュッキン</t>
    </rPh>
    <phoneticPr fontId="2"/>
  </si>
  <si>
    <t>残高</t>
    <rPh sb="0" eb="2">
      <t>ザンダカ</t>
    </rPh>
    <phoneticPr fontId="2"/>
  </si>
  <si>
    <t>創業月</t>
    <rPh sb="0" eb="2">
      <t>ソウギョウ</t>
    </rPh>
    <rPh sb="2" eb="3">
      <t>ツキ</t>
    </rPh>
    <phoneticPr fontId="2"/>
  </si>
  <si>
    <t>月</t>
    <rPh sb="0" eb="1">
      <t>ツキ</t>
    </rPh>
    <phoneticPr fontId="2"/>
  </si>
  <si>
    <t>売上</t>
    <rPh sb="0" eb="2">
      <t>ウリアゲ</t>
    </rPh>
    <phoneticPr fontId="2"/>
  </si>
  <si>
    <t>仕入</t>
    <rPh sb="0" eb="2">
      <t>シイレ</t>
    </rPh>
    <phoneticPr fontId="2"/>
  </si>
  <si>
    <t>繰越金</t>
    <rPh sb="0" eb="3">
      <t>クリコシキン</t>
    </rPh>
    <phoneticPr fontId="2"/>
  </si>
  <si>
    <r>
      <t>繰越金</t>
    </r>
    <r>
      <rPr>
        <sz val="11"/>
        <color theme="1"/>
        <rFont val="游ゴシック"/>
        <family val="3"/>
        <charset val="128"/>
        <scheme val="minor"/>
      </rPr>
      <t>(運転準備金)</t>
    </r>
    <rPh sb="0" eb="3">
      <t>クリコシキン</t>
    </rPh>
    <rPh sb="4" eb="6">
      <t>ウンテン</t>
    </rPh>
    <rPh sb="6" eb="9">
      <t>ジュンビキン</t>
    </rPh>
    <phoneticPr fontId="2"/>
  </si>
  <si>
    <t>←((原価＋経費)×2 )÷12※自動計算</t>
    <rPh sb="3" eb="5">
      <t>ゲンカ</t>
    </rPh>
    <rPh sb="6" eb="8">
      <t>ケイヒ</t>
    </rPh>
    <phoneticPr fontId="2"/>
  </si>
  <si>
    <t>※千円未満四捨五入↓</t>
    <rPh sb="1" eb="2">
      <t>セン</t>
    </rPh>
    <rPh sb="2" eb="3">
      <t>エン</t>
    </rPh>
    <rPh sb="3" eb="5">
      <t>ミマン</t>
    </rPh>
    <rPh sb="5" eb="9">
      <t>シシャゴニュウ</t>
    </rPh>
    <phoneticPr fontId="2"/>
  </si>
  <si>
    <t>生活費等</t>
    <rPh sb="0" eb="3">
      <t>セイカツヒ</t>
    </rPh>
    <rPh sb="3" eb="4">
      <t>トウ</t>
    </rPh>
    <phoneticPr fontId="2"/>
  </si>
  <si>
    <t>返済元金</t>
    <rPh sb="0" eb="2">
      <t>ヘンサイ</t>
    </rPh>
    <rPh sb="2" eb="4">
      <t>ガンキン</t>
    </rPh>
    <phoneticPr fontId="2"/>
  </si>
  <si>
    <t xml:space="preserve">(必要な技能・能力など)　
</t>
    <rPh sb="1" eb="3">
      <t>ヒツヨウ</t>
    </rPh>
    <rPh sb="4" eb="6">
      <t>ギノウ</t>
    </rPh>
    <rPh sb="7" eb="9">
      <t>ノウリョク</t>
    </rPh>
    <phoneticPr fontId="2"/>
  </si>
  <si>
    <t xml:space="preserve">(必要な技術・許認可等)
</t>
    <rPh sb="1" eb="3">
      <t>ヒツヨウ</t>
    </rPh>
    <rPh sb="4" eb="6">
      <t>ギジュツ</t>
    </rPh>
    <rPh sb="7" eb="10">
      <t>キョニンカ</t>
    </rPh>
    <rPh sb="10" eb="11">
      <t>トウ</t>
    </rPh>
    <phoneticPr fontId="2"/>
  </si>
  <si>
    <t xml:space="preserve">(確保や育成の方法)
</t>
    <rPh sb="1" eb="3">
      <t>カクホ</t>
    </rPh>
    <rPh sb="4" eb="6">
      <t>イクセイ</t>
    </rPh>
    <rPh sb="7" eb="9">
      <t>ホウホウ</t>
    </rPh>
    <phoneticPr fontId="2"/>
  </si>
  <si>
    <t xml:space="preserve">(内訳)
</t>
    <rPh sb="1" eb="3">
      <t>ウチワケ</t>
    </rPh>
    <phoneticPr fontId="2"/>
  </si>
  <si>
    <t xml:space="preserve">(内訳メモ欄)　※改行は(Alt+enter)で行ってください
・売上内訳  ⇒別シート「売上計画」参照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</si>
</sst>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0.0;[Red]\-#,##0.0"/>
  </numFmts>
  <fonts count="4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
      <color theme="1"/>
      <name val="FGP平成角ｺﾞｼｯｸ体W7"/>
      <family val="3"/>
      <charset val="128"/>
    </font>
    <font>
      <sz val="14"/>
      <color theme="1"/>
      <name val="FGP平成角ｺﾞｼｯｸ体W7"/>
      <family val="3"/>
      <charset val="128"/>
    </font>
    <font>
      <sz val="8"/>
      <color theme="1"/>
      <name val="游ゴシック"/>
      <family val="3"/>
      <charset val="128"/>
      <scheme val="minor"/>
    </font>
    <font>
      <b/>
      <sz val="11"/>
      <color rgb="FFFF0000"/>
      <name val="游ゴシック"/>
      <family val="3"/>
      <charset val="128"/>
      <scheme val="minor"/>
    </font>
    <font>
      <b/>
      <sz val="16"/>
      <color theme="1"/>
      <name val="游ゴシック"/>
      <family val="3"/>
      <charset val="128"/>
      <scheme val="minor"/>
    </font>
    <font>
      <b/>
      <sz val="11"/>
      <name val="游ゴシック"/>
      <family val="3"/>
      <charset val="128"/>
      <scheme val="minor"/>
    </font>
    <font>
      <b/>
      <u/>
      <sz val="14"/>
      <color theme="1"/>
      <name val="游ゴシック"/>
      <family val="3"/>
      <charset val="128"/>
      <scheme val="minor"/>
    </font>
    <font>
      <sz val="9"/>
      <color rgb="FF111111"/>
      <name val="Roboto"/>
    </font>
    <font>
      <sz val="9"/>
      <color rgb="FF111111"/>
      <name val="游ゴシック"/>
      <family val="3"/>
      <charset val="128"/>
      <scheme val="minor"/>
    </font>
    <font>
      <b/>
      <sz val="8"/>
      <color theme="1"/>
      <name val="游ゴシック"/>
      <family val="3"/>
      <charset val="128"/>
      <scheme val="minor"/>
    </font>
    <font>
      <sz val="12"/>
      <color theme="1"/>
      <name val="游ゴシック"/>
      <family val="2"/>
      <charset val="128"/>
      <scheme val="minor"/>
    </font>
    <font>
      <u/>
      <sz val="11"/>
      <color theme="10"/>
      <name val="游ゴシック"/>
      <family val="2"/>
      <charset val="128"/>
      <scheme val="minor"/>
    </font>
    <font>
      <sz val="9"/>
      <color theme="1"/>
      <name val="FGP平成角ｺﾞｼｯｸ体W3"/>
      <family val="3"/>
      <charset val="128"/>
    </font>
    <font>
      <sz val="16"/>
      <color theme="1"/>
      <name val="Tahoma"/>
      <family val="2"/>
      <charset val="1"/>
    </font>
    <font>
      <sz val="14"/>
      <color theme="1"/>
      <name val="游ゴシック"/>
      <family val="2"/>
      <charset val="128"/>
      <scheme val="minor"/>
    </font>
    <font>
      <sz val="14"/>
      <color theme="1"/>
      <name val="游ゴシック"/>
      <family val="3"/>
      <charset val="128"/>
      <scheme val="minor"/>
    </font>
    <font>
      <sz val="10"/>
      <color rgb="FFFF0000"/>
      <name val="游ゴシック"/>
      <family val="2"/>
      <charset val="128"/>
      <scheme val="minor"/>
    </font>
    <font>
      <sz val="11"/>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1"/>
      <color theme="1"/>
      <name val="ＭＳ Ｐゴシック"/>
      <family val="3"/>
      <charset val="128"/>
    </font>
    <font>
      <u/>
      <sz val="11"/>
      <color theme="1"/>
      <name val="ＭＳ Ｐゴシック"/>
      <family val="3"/>
      <charset val="128"/>
    </font>
    <font>
      <u/>
      <sz val="8"/>
      <color rgb="FF000000"/>
      <name val="Calibri"/>
      <family val="3"/>
      <charset val="128"/>
    </font>
    <font>
      <u/>
      <sz val="8"/>
      <color rgb="FF000000"/>
      <name val="ＭＳ ゴシック"/>
      <family val="3"/>
      <charset val="128"/>
    </font>
    <font>
      <u/>
      <sz val="8"/>
      <color rgb="FF000000"/>
      <name val="游ゴシック"/>
      <family val="3"/>
      <charset val="128"/>
      <scheme val="minor"/>
    </font>
    <font>
      <u/>
      <sz val="8"/>
      <color rgb="FF000000"/>
      <name val="Calibri"/>
      <family val="2"/>
    </font>
    <font>
      <sz val="16"/>
      <color theme="1"/>
      <name val="游ゴシック"/>
      <family val="3"/>
      <charset val="128"/>
      <scheme val="minor"/>
    </font>
    <font>
      <sz val="11"/>
      <color rgb="FF0070C0"/>
      <name val="游ゴシック"/>
      <family val="2"/>
      <charset val="128"/>
      <scheme val="minor"/>
    </font>
    <font>
      <b/>
      <sz val="20"/>
      <color theme="1"/>
      <name val="游ゴシック"/>
      <family val="3"/>
      <charset val="128"/>
      <scheme val="minor"/>
    </font>
    <font>
      <sz val="9"/>
      <color theme="1"/>
      <name val="ＭＳ Ｐゴシック"/>
      <family val="3"/>
      <charset val="128"/>
    </font>
    <font>
      <b/>
      <sz val="11"/>
      <color rgb="FF0070C0"/>
      <name val="游ゴシック"/>
      <family val="3"/>
      <charset val="128"/>
      <scheme val="minor"/>
    </font>
    <font>
      <sz val="10"/>
      <color theme="1"/>
      <name val="ＭＳ Ｐゴシック"/>
      <family val="3"/>
      <charset val="128"/>
    </font>
    <font>
      <sz val="10"/>
      <color rgb="FF0070C0"/>
      <name val="ＭＳ Ｐゴシック"/>
      <family val="3"/>
      <charset val="128"/>
    </font>
    <font>
      <sz val="8"/>
      <color theme="1"/>
      <name val="ＭＳ Ｐゴシック"/>
      <family val="3"/>
      <charset val="128"/>
    </font>
    <font>
      <sz val="26"/>
      <color theme="1"/>
      <name val="FGP平成角ｺﾞｼｯｸ体W9"/>
      <family val="3"/>
      <charset val="128"/>
    </font>
  </fonts>
  <fills count="21">
    <fill>
      <patternFill patternType="none"/>
    </fill>
    <fill>
      <patternFill patternType="gray125"/>
    </fill>
    <fill>
      <patternFill patternType="solid">
        <fgColor theme="7" tint="0.59999389629810485"/>
        <bgColor indexed="64"/>
      </patternFill>
    </fill>
    <fill>
      <gradientFill degree="90">
        <stop position="0">
          <color theme="0"/>
        </stop>
        <stop position="1">
          <color theme="5" tint="-0.25098422193060094"/>
        </stop>
      </gradientFill>
    </fill>
    <fill>
      <gradientFill degree="90">
        <stop position="0">
          <color theme="0"/>
        </stop>
        <stop position="1">
          <color theme="4"/>
        </stop>
      </gradientFill>
    </fill>
    <fill>
      <gradientFill degree="90">
        <stop position="0">
          <color theme="0"/>
        </stop>
        <stop position="1">
          <color theme="5"/>
        </stop>
      </gradientFill>
    </fill>
    <fill>
      <gradientFill degree="90">
        <stop position="0">
          <color theme="0"/>
        </stop>
        <stop position="1">
          <color theme="4" tint="0.40000610370189521"/>
        </stop>
      </gradientFill>
    </fill>
    <fill>
      <gradientFill degree="90">
        <stop position="0">
          <color theme="0"/>
        </stop>
        <stop position="1">
          <color theme="5" tint="0.40000610370189521"/>
        </stop>
      </gradientFill>
    </fill>
    <fill>
      <patternFill patternType="solid">
        <fgColor rgb="FFFFFF00"/>
        <bgColor indexed="64"/>
      </patternFill>
    </fill>
    <fill>
      <patternFill patternType="solid">
        <fgColor theme="9" tint="0.59999389629810485"/>
        <bgColor indexed="64"/>
      </patternFill>
    </fill>
    <fill>
      <gradientFill degree="90">
        <stop position="0">
          <color theme="0"/>
        </stop>
        <stop position="1">
          <color theme="9"/>
        </stop>
      </gradientFill>
    </fill>
    <fill>
      <gradientFill degree="90">
        <stop position="0">
          <color theme="0"/>
        </stop>
        <stop position="1">
          <color rgb="FFD3B5E9"/>
        </stop>
      </gradientFill>
    </fill>
    <fill>
      <gradientFill degree="90">
        <stop position="0">
          <color theme="0"/>
        </stop>
        <stop position="1">
          <color theme="2" tint="-0.25098422193060094"/>
        </stop>
      </gradientFill>
    </fill>
    <fill>
      <patternFill patternType="solid">
        <fgColor theme="5" tint="0.59999389629810485"/>
        <bgColor indexed="64"/>
      </patternFill>
    </fill>
    <fill>
      <patternFill patternType="solid">
        <fgColor theme="4" tint="0.59999389629810485"/>
        <bgColor indexed="64"/>
      </patternFill>
    </fill>
    <fill>
      <gradientFill degree="90">
        <stop position="0">
          <color theme="0"/>
        </stop>
        <stop position="1">
          <color theme="5" tint="0.59999389629810485"/>
        </stop>
      </gradientFill>
    </fill>
    <fill>
      <patternFill patternType="solid">
        <fgColor theme="9" tint="0.79998168889431442"/>
        <bgColor indexed="64"/>
      </patternFill>
    </fill>
    <fill>
      <patternFill patternType="solid">
        <fgColor theme="5" tint="0.59999389629810485"/>
        <bgColor auto="1"/>
      </patternFill>
    </fill>
    <fill>
      <patternFill patternType="solid">
        <fgColor theme="4" tint="0.59999389629810485"/>
        <bgColor auto="1"/>
      </patternFill>
    </fill>
    <fill>
      <patternFill patternType="solid">
        <fgColor theme="7" tint="0.59999389629810485"/>
        <bgColor auto="1"/>
      </patternFill>
    </fill>
    <fill>
      <gradientFill degree="90">
        <stop position="0">
          <color theme="0"/>
        </stop>
        <stop position="1">
          <color theme="0" tint="-0.25098422193060094"/>
        </stop>
      </gradient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315">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10" fillId="0" borderId="0" xfId="0" applyFont="1">
      <alignment vertical="center"/>
    </xf>
    <xf numFmtId="0" fontId="13" fillId="0" borderId="0" xfId="0" applyFont="1">
      <alignment vertical="center"/>
    </xf>
    <xf numFmtId="0" fontId="13" fillId="0" borderId="0" xfId="0" applyFont="1" applyAlignment="1">
      <alignment vertical="center" textRotation="255"/>
    </xf>
    <xf numFmtId="38" fontId="0" fillId="0" borderId="1" xfId="1" applyFont="1" applyBorder="1">
      <alignment vertical="center"/>
    </xf>
    <xf numFmtId="38" fontId="0" fillId="0" borderId="1" xfId="1" applyFont="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3" fillId="0" borderId="1" xfId="0" applyFont="1" applyBorder="1"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13" fillId="0" borderId="0" xfId="0" applyFont="1" applyAlignment="1">
      <alignment horizontal="center" vertical="center" textRotation="255"/>
    </xf>
    <xf numFmtId="38" fontId="3" fillId="0" borderId="1" xfId="1" applyFont="1" applyFill="1" applyBorder="1" applyAlignment="1">
      <alignment vertical="center"/>
    </xf>
    <xf numFmtId="0" fontId="3" fillId="0" borderId="21" xfId="0" applyFont="1" applyBorder="1" applyAlignment="1">
      <alignment horizontal="center" vertical="center"/>
    </xf>
    <xf numFmtId="38" fontId="3" fillId="0" borderId="21" xfId="1" applyFont="1" applyFill="1" applyBorder="1" applyAlignment="1">
      <alignment vertical="center"/>
    </xf>
    <xf numFmtId="38" fontId="3" fillId="0" borderId="22" xfId="1" applyFont="1" applyFill="1" applyBorder="1" applyAlignment="1">
      <alignment vertical="center"/>
    </xf>
    <xf numFmtId="0" fontId="7" fillId="0" borderId="0" xfId="0" applyFont="1" applyAlignment="1">
      <alignment horizontal="left" vertical="top"/>
    </xf>
    <xf numFmtId="38" fontId="0" fillId="0" borderId="0" xfId="1" applyFont="1">
      <alignment vertical="center"/>
    </xf>
    <xf numFmtId="38" fontId="5" fillId="0" borderId="0" xfId="1" applyFont="1">
      <alignment vertical="center"/>
    </xf>
    <xf numFmtId="38" fontId="11" fillId="0" borderId="0" xfId="1" applyFont="1" applyAlignment="1">
      <alignment horizontal="right" vertical="center"/>
    </xf>
    <xf numFmtId="38" fontId="0" fillId="0" borderId="10" xfId="1" applyFont="1" applyBorder="1" applyAlignment="1">
      <alignment horizontal="center" vertical="center"/>
    </xf>
    <xf numFmtId="38" fontId="3" fillId="3" borderId="1" xfId="1" applyFont="1" applyFill="1" applyBorder="1" applyAlignment="1">
      <alignment horizontal="center" vertical="center"/>
    </xf>
    <xf numFmtId="9" fontId="8" fillId="3" borderId="1" xfId="2" applyFont="1" applyFill="1" applyBorder="1" applyAlignment="1">
      <alignment horizontal="center" vertical="center"/>
    </xf>
    <xf numFmtId="9" fontId="0" fillId="0" borderId="28" xfId="2" applyFont="1" applyBorder="1" applyAlignment="1">
      <alignment horizontal="center" vertical="center"/>
    </xf>
    <xf numFmtId="9" fontId="0" fillId="0" borderId="1" xfId="2" applyFont="1" applyBorder="1" applyAlignment="1">
      <alignment horizontal="center" vertical="center"/>
    </xf>
    <xf numFmtId="38" fontId="3" fillId="4" borderId="1" xfId="1" applyFont="1" applyFill="1" applyBorder="1" applyAlignment="1">
      <alignment horizontal="center" vertical="center"/>
    </xf>
    <xf numFmtId="177" fontId="8" fillId="4" borderId="1" xfId="2" applyNumberFormat="1" applyFont="1" applyFill="1" applyBorder="1" applyAlignment="1">
      <alignment horizontal="center" vertical="center"/>
    </xf>
    <xf numFmtId="38" fontId="3" fillId="5" borderId="1" xfId="1" applyFont="1" applyFill="1" applyBorder="1" applyAlignment="1">
      <alignment horizontal="center" vertical="center"/>
    </xf>
    <xf numFmtId="177" fontId="8" fillId="5" borderId="1" xfId="2" applyNumberFormat="1" applyFont="1" applyFill="1" applyBorder="1" applyAlignment="1">
      <alignment horizontal="center" vertical="center"/>
    </xf>
    <xf numFmtId="38" fontId="3" fillId="6" borderId="1" xfId="1" applyFont="1" applyFill="1" applyBorder="1" applyAlignment="1">
      <alignment horizontal="center" vertical="center"/>
    </xf>
    <xf numFmtId="177" fontId="8" fillId="6" borderId="1" xfId="2" applyNumberFormat="1" applyFont="1" applyFill="1" applyBorder="1" applyAlignment="1">
      <alignment horizontal="center" vertical="center"/>
    </xf>
    <xf numFmtId="177" fontId="8" fillId="7" borderId="1" xfId="2" applyNumberFormat="1" applyFont="1" applyFill="1" applyBorder="1" applyAlignment="1">
      <alignment horizontal="center" vertical="center"/>
    </xf>
    <xf numFmtId="38" fontId="11" fillId="0" borderId="0" xfId="1" applyFont="1" applyAlignment="1">
      <alignment horizontal="center" vertical="center"/>
    </xf>
    <xf numFmtId="38" fontId="10" fillId="0" borderId="1" xfId="1" applyFont="1" applyBorder="1" applyAlignment="1">
      <alignment horizontal="center" vertical="center"/>
    </xf>
    <xf numFmtId="38" fontId="0" fillId="8" borderId="1" xfId="1" applyFont="1" applyFill="1" applyBorder="1" applyAlignment="1">
      <alignment horizontal="center" vertical="center"/>
    </xf>
    <xf numFmtId="38" fontId="0" fillId="8" borderId="1" xfId="1" applyFont="1" applyFill="1" applyBorder="1">
      <alignment vertical="center"/>
    </xf>
    <xf numFmtId="38" fontId="0" fillId="0" borderId="0" xfId="1" applyFont="1" applyAlignment="1">
      <alignment horizontal="center" vertical="center"/>
    </xf>
    <xf numFmtId="38" fontId="9" fillId="0" borderId="1" xfId="1" applyFont="1" applyBorder="1" applyAlignment="1">
      <alignment horizontal="center" vertical="center"/>
    </xf>
    <xf numFmtId="9" fontId="8" fillId="4" borderId="1" xfId="2" applyFont="1" applyFill="1" applyBorder="1" applyAlignment="1">
      <alignment horizontal="center" vertical="center"/>
    </xf>
    <xf numFmtId="38" fontId="3" fillId="3" borderId="7" xfId="1" applyFont="1" applyFill="1" applyBorder="1" applyAlignment="1">
      <alignment horizontal="right" vertical="center"/>
    </xf>
    <xf numFmtId="38" fontId="3" fillId="4" borderId="10" xfId="1" applyFont="1" applyFill="1" applyBorder="1" applyAlignment="1">
      <alignment horizontal="right" vertical="center"/>
    </xf>
    <xf numFmtId="38" fontId="3" fillId="5" borderId="10" xfId="1" applyFont="1" applyFill="1" applyBorder="1" applyAlignment="1">
      <alignment horizontal="right" vertical="center"/>
    </xf>
    <xf numFmtId="38" fontId="3" fillId="6" borderId="10" xfId="1" applyFont="1" applyFill="1" applyBorder="1" applyAlignment="1">
      <alignment horizontal="right" vertical="center"/>
    </xf>
    <xf numFmtId="38" fontId="3" fillId="7" borderId="10" xfId="1" applyFont="1" applyFill="1" applyBorder="1" applyAlignment="1">
      <alignment horizontal="right" vertical="center"/>
    </xf>
    <xf numFmtId="38" fontId="3" fillId="4" borderId="13"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177" fontId="8" fillId="0" borderId="0" xfId="2" applyNumberFormat="1" applyFont="1" applyFill="1" applyBorder="1" applyAlignment="1">
      <alignment horizontal="center" vertical="center"/>
    </xf>
    <xf numFmtId="9" fontId="0" fillId="0" borderId="0" xfId="2" applyFont="1" applyFill="1" applyBorder="1" applyAlignment="1">
      <alignment horizontal="center" vertical="center"/>
    </xf>
    <xf numFmtId="38" fontId="0" fillId="0" borderId="0" xfId="1" applyFont="1" applyFill="1">
      <alignment vertical="center"/>
    </xf>
    <xf numFmtId="38" fontId="15" fillId="7" borderId="1" xfId="1" applyFont="1" applyFill="1" applyBorder="1" applyAlignment="1">
      <alignment horizontal="center" vertical="center"/>
    </xf>
    <xf numFmtId="38" fontId="3" fillId="0" borderId="19" xfId="1" applyFont="1" applyFill="1" applyBorder="1" applyAlignment="1">
      <alignment horizontal="right" vertical="center"/>
    </xf>
    <xf numFmtId="38" fontId="18" fillId="0" borderId="0" xfId="0" applyNumberFormat="1" applyFont="1">
      <alignment vertical="center"/>
    </xf>
    <xf numFmtId="0" fontId="19" fillId="0" borderId="0" xfId="0" applyFont="1">
      <alignment vertical="center"/>
    </xf>
    <xf numFmtId="0" fontId="20" fillId="0" borderId="0" xfId="0" applyFont="1">
      <alignment vertical="center"/>
    </xf>
    <xf numFmtId="0" fontId="0" fillId="0" borderId="1" xfId="0" applyBorder="1">
      <alignment vertical="center"/>
    </xf>
    <xf numFmtId="38" fontId="0" fillId="0" borderId="8" xfId="1" applyFont="1" applyBorder="1">
      <alignment vertical="center"/>
    </xf>
    <xf numFmtId="38" fontId="0" fillId="0" borderId="8" xfId="1" applyFont="1" applyBorder="1" applyAlignment="1">
      <alignment horizontal="center" vertical="center"/>
    </xf>
    <xf numFmtId="40" fontId="0" fillId="0" borderId="0" xfId="1" applyNumberFormat="1" applyFont="1" applyAlignment="1">
      <alignment horizontal="center" vertical="center"/>
    </xf>
    <xf numFmtId="38" fontId="25" fillId="0" borderId="0" xfId="1" applyFont="1" applyAlignment="1">
      <alignment horizontal="right" vertical="center"/>
    </xf>
    <xf numFmtId="38" fontId="6" fillId="0" borderId="0" xfId="1" applyFont="1">
      <alignment vertical="center"/>
    </xf>
    <xf numFmtId="38" fontId="7" fillId="0" borderId="0" xfId="1" applyFont="1">
      <alignment vertical="center"/>
    </xf>
    <xf numFmtId="38" fontId="23" fillId="0" borderId="0" xfId="3" applyNumberFormat="1">
      <alignment vertical="center"/>
    </xf>
    <xf numFmtId="38" fontId="7" fillId="0" borderId="1" xfId="1" applyFont="1" applyBorder="1" applyAlignment="1">
      <alignment horizontal="center" vertical="center"/>
    </xf>
    <xf numFmtId="38" fontId="7" fillId="0" borderId="1" xfId="1" applyFont="1" applyBorder="1">
      <alignment vertical="center"/>
    </xf>
    <xf numFmtId="38" fontId="0" fillId="0" borderId="0" xfId="1" applyFont="1" applyFill="1" applyBorder="1" applyAlignment="1">
      <alignment horizontal="center" vertical="center"/>
    </xf>
    <xf numFmtId="38" fontId="0" fillId="0" borderId="0" xfId="1" applyFont="1" applyFill="1" applyBorder="1" applyAlignment="1">
      <alignment horizontal="right" vertical="center"/>
    </xf>
    <xf numFmtId="38" fontId="10" fillId="0" borderId="0" xfId="1" applyFont="1">
      <alignment vertical="center"/>
    </xf>
    <xf numFmtId="38" fontId="11" fillId="0" borderId="0" xfId="1" applyFont="1">
      <alignment vertical="center"/>
    </xf>
    <xf numFmtId="9" fontId="0" fillId="0" borderId="0" xfId="2" applyFont="1" applyAlignment="1">
      <alignment horizontal="center" vertical="center"/>
    </xf>
    <xf numFmtId="38" fontId="26" fillId="0" borderId="0" xfId="1" applyFont="1">
      <alignment vertical="center"/>
    </xf>
    <xf numFmtId="38" fontId="10" fillId="0" borderId="8" xfId="1" applyFont="1" applyBorder="1" applyAlignment="1">
      <alignment horizontal="right" vertical="center"/>
    </xf>
    <xf numFmtId="38" fontId="6" fillId="0" borderId="8" xfId="1" applyFont="1" applyBorder="1" applyAlignment="1">
      <alignment horizontal="right" vertical="center"/>
    </xf>
    <xf numFmtId="38" fontId="22" fillId="0" borderId="8" xfId="1" applyFont="1" applyBorder="1" applyAlignment="1">
      <alignment horizontal="center" vertical="center"/>
    </xf>
    <xf numFmtId="38" fontId="15" fillId="0" borderId="1" xfId="1" applyFont="1" applyBorder="1" applyAlignment="1">
      <alignment horizontal="center" vertical="center"/>
    </xf>
    <xf numFmtId="38" fontId="15" fillId="0" borderId="1" xfId="1" applyFont="1" applyBorder="1">
      <alignment vertical="center"/>
    </xf>
    <xf numFmtId="38" fontId="3" fillId="5" borderId="1" xfId="1" applyFont="1" applyFill="1" applyBorder="1" applyAlignment="1">
      <alignment horizontal="right" vertical="center"/>
    </xf>
    <xf numFmtId="38" fontId="3" fillId="4" borderId="1" xfId="1" applyFont="1" applyFill="1" applyBorder="1">
      <alignment vertical="center"/>
    </xf>
    <xf numFmtId="38" fontId="3" fillId="6" borderId="1" xfId="1" applyFont="1" applyFill="1" applyBorder="1" applyAlignment="1">
      <alignment horizontal="right" vertical="center"/>
    </xf>
    <xf numFmtId="38" fontId="5" fillId="10" borderId="0" xfId="1" applyFont="1" applyFill="1">
      <alignment vertical="center"/>
    </xf>
    <xf numFmtId="38" fontId="5" fillId="11" borderId="0" xfId="1" applyFont="1" applyFill="1">
      <alignment vertical="center"/>
    </xf>
    <xf numFmtId="0" fontId="0" fillId="0" borderId="29" xfId="0" applyBorder="1">
      <alignment vertical="center"/>
    </xf>
    <xf numFmtId="38" fontId="0" fillId="0" borderId="29" xfId="0" applyNumberFormat="1" applyBorder="1">
      <alignment vertical="center"/>
    </xf>
    <xf numFmtId="38" fontId="0" fillId="0" borderId="29" xfId="1" applyFont="1" applyBorder="1">
      <alignment vertical="center"/>
    </xf>
    <xf numFmtId="38" fontId="0" fillId="0" borderId="1" xfId="1" applyFont="1" applyBorder="1" applyAlignment="1">
      <alignment horizontal="center" vertical="center" wrapText="1"/>
    </xf>
    <xf numFmtId="38" fontId="6" fillId="0" borderId="0" xfId="1" applyFont="1" applyFill="1" applyBorder="1" applyAlignment="1">
      <alignment vertical="top"/>
    </xf>
    <xf numFmtId="0" fontId="0" fillId="0" borderId="30" xfId="0" applyBorder="1">
      <alignment vertical="center"/>
    </xf>
    <xf numFmtId="38" fontId="28" fillId="0" borderId="8" xfId="1" applyFont="1" applyBorder="1">
      <alignment vertical="center"/>
    </xf>
    <xf numFmtId="38" fontId="29" fillId="0" borderId="8" xfId="1" applyFont="1" applyBorder="1" applyAlignment="1">
      <alignment horizontal="center" vertical="center"/>
    </xf>
    <xf numFmtId="0" fontId="0" fillId="0" borderId="31" xfId="0" applyBorder="1">
      <alignment vertical="center"/>
    </xf>
    <xf numFmtId="38" fontId="0" fillId="0" borderId="13" xfId="1" applyFont="1" applyBorder="1">
      <alignment vertical="center"/>
    </xf>
    <xf numFmtId="38" fontId="0" fillId="0" borderId="1" xfId="0" applyNumberFormat="1" applyBorder="1">
      <alignment vertical="center"/>
    </xf>
    <xf numFmtId="38" fontId="27" fillId="0" borderId="0" xfId="1" applyFont="1" applyFill="1" applyAlignment="1">
      <alignment horizontal="center" vertical="center"/>
    </xf>
    <xf numFmtId="38" fontId="5" fillId="0" borderId="0" xfId="1" applyFont="1" applyFill="1" applyAlignment="1">
      <alignment horizontal="center" vertical="center"/>
    </xf>
    <xf numFmtId="38" fontId="3" fillId="4" borderId="1" xfId="1" applyFont="1" applyFill="1" applyBorder="1" applyProtection="1">
      <alignment vertical="center"/>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right" vertical="center"/>
      <protection locked="0"/>
    </xf>
    <xf numFmtId="9" fontId="0" fillId="2" borderId="13" xfId="2" applyFont="1" applyFill="1" applyBorder="1" applyAlignment="1" applyProtection="1">
      <alignment horizontal="center" vertical="center"/>
      <protection locked="0"/>
    </xf>
    <xf numFmtId="38" fontId="7" fillId="0" borderId="0" xfId="1" applyFont="1" applyBorder="1">
      <alignment vertical="center"/>
    </xf>
    <xf numFmtId="38" fontId="7" fillId="0" borderId="0" xfId="1" applyFont="1" applyBorder="1" applyAlignment="1">
      <alignment horizontal="center" vertical="center"/>
    </xf>
    <xf numFmtId="38" fontId="6" fillId="0" borderId="0" xfId="1" applyFont="1" applyAlignment="1">
      <alignment horizontal="center" vertical="center" wrapText="1"/>
    </xf>
    <xf numFmtId="0" fontId="24"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0" fillId="0" borderId="0" xfId="0" applyProtection="1">
      <alignment vertical="center"/>
      <protection locked="0"/>
    </xf>
    <xf numFmtId="0" fontId="3" fillId="0" borderId="14" xfId="0" applyFont="1" applyBorder="1" applyAlignment="1">
      <alignment horizontal="center" vertical="center"/>
    </xf>
    <xf numFmtId="176" fontId="8" fillId="0" borderId="1" xfId="0" applyNumberFormat="1" applyFont="1" applyBorder="1" applyAlignment="1" applyProtection="1">
      <alignment horizontal="center" vertical="center"/>
      <protection locked="0"/>
    </xf>
    <xf numFmtId="0" fontId="32" fillId="0" borderId="10" xfId="0" applyFont="1" applyBorder="1" applyProtection="1">
      <alignment vertical="center"/>
      <protection locked="0"/>
    </xf>
    <xf numFmtId="0" fontId="32" fillId="0" borderId="11" xfId="0" applyFont="1" applyBorder="1">
      <alignment vertical="center"/>
    </xf>
    <xf numFmtId="0" fontId="34" fillId="0" borderId="0" xfId="0" applyFont="1" applyAlignment="1">
      <alignment horizontal="right" vertical="center"/>
    </xf>
    <xf numFmtId="38" fontId="0" fillId="0" borderId="0" xfId="1" applyFont="1" applyBorder="1" applyAlignment="1">
      <alignment horizontal="center" vertical="center"/>
    </xf>
    <xf numFmtId="38" fontId="38" fillId="0" borderId="8" xfId="1" applyFont="1" applyBorder="1" applyAlignment="1">
      <alignment horizontal="center" vertical="center"/>
    </xf>
    <xf numFmtId="38" fontId="0" fillId="9" borderId="0" xfId="1" applyFont="1" applyFill="1" applyBorder="1" applyAlignment="1">
      <alignment horizontal="center" vertical="center"/>
    </xf>
    <xf numFmtId="38" fontId="16" fillId="0" borderId="0" xfId="1" applyFont="1">
      <alignment vertical="center"/>
    </xf>
    <xf numFmtId="38" fontId="5" fillId="2" borderId="0" xfId="1" applyFont="1" applyFill="1" applyAlignment="1">
      <alignment horizontal="center" vertical="center"/>
    </xf>
    <xf numFmtId="38" fontId="0" fillId="2" borderId="0" xfId="1" applyFont="1" applyFill="1" applyBorder="1" applyAlignment="1">
      <alignment horizontal="center" vertical="center"/>
    </xf>
    <xf numFmtId="38" fontId="39" fillId="0" borderId="0" xfId="1" applyFont="1" applyFill="1" applyBorder="1" applyAlignment="1">
      <alignment horizontal="center" vertical="center"/>
    </xf>
    <xf numFmtId="38" fontId="40" fillId="0" borderId="0" xfId="1" applyFont="1">
      <alignment vertical="center"/>
    </xf>
    <xf numFmtId="38" fontId="42" fillId="0" borderId="0" xfId="1" applyFont="1">
      <alignment vertical="center"/>
    </xf>
    <xf numFmtId="38" fontId="42" fillId="13" borderId="8" xfId="1" applyFont="1" applyFill="1" applyBorder="1">
      <alignment vertical="center"/>
    </xf>
    <xf numFmtId="38" fontId="40" fillId="0" borderId="0" xfId="1" applyFont="1" applyAlignment="1">
      <alignment vertical="center"/>
    </xf>
    <xf numFmtId="38" fontId="43" fillId="0" borderId="0" xfId="1" applyFont="1" applyAlignment="1">
      <alignment vertical="center" wrapText="1"/>
    </xf>
    <xf numFmtId="38" fontId="43" fillId="0" borderId="0" xfId="1" applyFont="1" applyAlignment="1">
      <alignment vertical="center"/>
    </xf>
    <xf numFmtId="178" fontId="42" fillId="0" borderId="0" xfId="1" applyNumberFormat="1" applyFont="1">
      <alignment vertical="center"/>
    </xf>
    <xf numFmtId="38" fontId="3" fillId="15" borderId="1" xfId="1" applyFont="1" applyFill="1" applyBorder="1" applyAlignment="1" applyProtection="1">
      <alignment horizontal="center" vertical="center"/>
    </xf>
    <xf numFmtId="38" fontId="3" fillId="15" borderId="28" xfId="1" applyFont="1" applyFill="1" applyBorder="1" applyAlignment="1" applyProtection="1">
      <alignment horizontal="center" vertical="center"/>
    </xf>
    <xf numFmtId="0" fontId="7" fillId="16" borderId="16" xfId="0" applyFont="1" applyFill="1" applyBorder="1" applyAlignment="1" applyProtection="1">
      <alignment horizontal="center" vertical="center"/>
      <protection locked="0"/>
    </xf>
    <xf numFmtId="38" fontId="0" fillId="16" borderId="16" xfId="1" applyFont="1" applyFill="1" applyBorder="1" applyProtection="1">
      <alignment vertical="center"/>
      <protection locked="0"/>
    </xf>
    <xf numFmtId="0" fontId="7" fillId="16" borderId="1" xfId="0" applyFont="1" applyFill="1" applyBorder="1" applyAlignment="1" applyProtection="1">
      <alignment horizontal="center" vertical="center"/>
      <protection locked="0"/>
    </xf>
    <xf numFmtId="38" fontId="0" fillId="16" borderId="1" xfId="1" applyFont="1" applyFill="1" applyBorder="1" applyProtection="1">
      <alignment vertical="center"/>
      <protection locked="0"/>
    </xf>
    <xf numFmtId="0" fontId="11" fillId="16" borderId="1" xfId="0" applyFont="1" applyFill="1" applyBorder="1" applyAlignment="1" applyProtection="1">
      <alignment horizontal="center" vertical="center"/>
      <protection locked="0"/>
    </xf>
    <xf numFmtId="0" fontId="0" fillId="16" borderId="34" xfId="0" applyFill="1" applyBorder="1" applyAlignment="1" applyProtection="1">
      <alignment horizontal="center" vertical="center" wrapText="1"/>
      <protection locked="0"/>
    </xf>
    <xf numFmtId="0" fontId="0" fillId="16" borderId="37" xfId="0" applyFill="1" applyBorder="1" applyAlignment="1" applyProtection="1">
      <alignment horizontal="center" vertical="center"/>
      <protection locked="0"/>
    </xf>
    <xf numFmtId="0" fontId="0" fillId="16" borderId="14" xfId="0" applyFill="1" applyBorder="1" applyAlignment="1" applyProtection="1">
      <alignment horizontal="center" vertical="center"/>
      <protection locked="0"/>
    </xf>
    <xf numFmtId="38" fontId="0" fillId="9" borderId="8" xfId="1" applyFont="1" applyFill="1" applyBorder="1" applyAlignment="1" applyProtection="1">
      <alignment horizontal="center" vertical="center"/>
      <protection locked="0"/>
    </xf>
    <xf numFmtId="38" fontId="8" fillId="9" borderId="0" xfId="1" applyFont="1" applyFill="1" applyBorder="1" applyAlignment="1">
      <alignment horizontal="center" vertical="center"/>
    </xf>
    <xf numFmtId="38" fontId="8" fillId="0" borderId="0" xfId="1" applyFont="1" applyBorder="1" applyAlignment="1">
      <alignment horizontal="center" vertical="center"/>
    </xf>
    <xf numFmtId="9" fontId="8" fillId="9" borderId="8" xfId="2" applyFont="1" applyFill="1" applyBorder="1" applyAlignment="1" applyProtection="1">
      <alignment horizontal="center" vertical="center"/>
      <protection locked="0"/>
    </xf>
    <xf numFmtId="38" fontId="0" fillId="2" borderId="8" xfId="1" applyFont="1" applyFill="1" applyBorder="1" applyAlignment="1" applyProtection="1">
      <alignment horizontal="right" vertical="center"/>
      <protection locked="0"/>
    </xf>
    <xf numFmtId="38" fontId="43" fillId="0" borderId="0" xfId="1" applyFont="1" applyFill="1" applyAlignment="1">
      <alignment horizontal="left" vertical="center"/>
    </xf>
    <xf numFmtId="38" fontId="27" fillId="0" borderId="0" xfId="1" applyFont="1" applyFill="1" applyAlignment="1">
      <alignment horizontal="center" vertical="center" wrapText="1"/>
    </xf>
    <xf numFmtId="38" fontId="42" fillId="0" borderId="0" xfId="1" applyFont="1" applyFill="1" applyBorder="1">
      <alignment vertical="center"/>
    </xf>
    <xf numFmtId="38" fontId="42" fillId="0" borderId="0" xfId="1" applyFont="1" applyFill="1">
      <alignment vertical="center"/>
    </xf>
    <xf numFmtId="38" fontId="41" fillId="0" borderId="0" xfId="1" applyFont="1" applyFill="1" applyBorder="1" applyAlignment="1" applyProtection="1">
      <alignment horizontal="left" vertical="top" wrapText="1"/>
      <protection locked="0"/>
    </xf>
    <xf numFmtId="38" fontId="5" fillId="13" borderId="0" xfId="1" applyFont="1" applyFill="1" applyAlignment="1">
      <alignment horizontal="center" vertical="center"/>
    </xf>
    <xf numFmtId="38" fontId="0" fillId="13" borderId="0" xfId="1" applyFont="1" applyFill="1">
      <alignment vertical="center"/>
    </xf>
    <xf numFmtId="38" fontId="0" fillId="14" borderId="0" xfId="1" applyFont="1" applyFill="1" applyAlignment="1">
      <alignment vertical="center"/>
    </xf>
    <xf numFmtId="38" fontId="0" fillId="14" borderId="0" xfId="1" applyFont="1" applyFill="1">
      <alignment vertical="center"/>
    </xf>
    <xf numFmtId="38" fontId="0" fillId="14" borderId="0" xfId="1" applyFont="1" applyFill="1" applyBorder="1" applyAlignment="1">
      <alignment vertical="center"/>
    </xf>
    <xf numFmtId="38" fontId="3" fillId="13" borderId="0" xfId="1" applyFont="1" applyFill="1" applyBorder="1" applyAlignment="1">
      <alignment horizontal="center" vertical="center"/>
    </xf>
    <xf numFmtId="38" fontId="41" fillId="13" borderId="0" xfId="1" applyFont="1" applyFill="1" applyBorder="1" applyAlignment="1" applyProtection="1">
      <alignment horizontal="left" vertical="top" wrapText="1"/>
      <protection locked="0"/>
    </xf>
    <xf numFmtId="38" fontId="46" fillId="0" borderId="0" xfId="1" applyFont="1" applyAlignment="1">
      <alignment vertical="center"/>
    </xf>
    <xf numFmtId="178" fontId="42" fillId="0" borderId="0" xfId="1" applyNumberFormat="1" applyFont="1" applyFill="1">
      <alignment vertical="center"/>
    </xf>
    <xf numFmtId="0" fontId="8" fillId="0" borderId="10" xfId="0" applyFont="1" applyBorder="1" applyAlignment="1">
      <alignment horizontal="center" vertical="center"/>
    </xf>
    <xf numFmtId="0" fontId="8" fillId="0" borderId="11" xfId="0" applyFont="1" applyBorder="1">
      <alignment vertical="center"/>
    </xf>
    <xf numFmtId="0" fontId="32" fillId="0" borderId="11" xfId="0" applyFont="1" applyBorder="1" applyProtection="1">
      <alignment vertical="center"/>
      <protection locked="0"/>
    </xf>
    <xf numFmtId="38" fontId="0" fillId="19" borderId="1" xfId="1"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4" xfId="0" applyBorder="1">
      <alignment vertical="center"/>
    </xf>
    <xf numFmtId="38" fontId="0" fillId="0" borderId="14" xfId="0" applyNumberFormat="1" applyBorder="1">
      <alignment vertical="center"/>
    </xf>
    <xf numFmtId="0" fontId="0" fillId="0" borderId="16" xfId="0" applyBorder="1" applyAlignment="1">
      <alignment horizontal="center" vertical="center"/>
    </xf>
    <xf numFmtId="0" fontId="0" fillId="0" borderId="16" xfId="0" applyBorder="1">
      <alignment vertical="center"/>
    </xf>
    <xf numFmtId="38" fontId="0" fillId="0" borderId="17" xfId="0" applyNumberFormat="1" applyBorder="1">
      <alignment vertical="center"/>
    </xf>
    <xf numFmtId="38" fontId="0" fillId="0" borderId="19" xfId="0" applyNumberFormat="1" applyBorder="1">
      <alignment vertical="center"/>
    </xf>
    <xf numFmtId="0" fontId="0" fillId="0" borderId="21" xfId="0" applyBorder="1" applyAlignment="1">
      <alignment horizontal="center" vertical="center"/>
    </xf>
    <xf numFmtId="38" fontId="0" fillId="0" borderId="21" xfId="0" applyNumberFormat="1" applyBorder="1">
      <alignment vertical="center"/>
    </xf>
    <xf numFmtId="38" fontId="0" fillId="0" borderId="21" xfId="0" applyNumberFormat="1" applyBorder="1" applyAlignment="1">
      <alignment horizontal="center" vertical="center"/>
    </xf>
    <xf numFmtId="0" fontId="0" fillId="0" borderId="21" xfId="0" applyBorder="1">
      <alignment vertical="center"/>
    </xf>
    <xf numFmtId="38" fontId="3" fillId="0" borderId="22" xfId="0" applyNumberFormat="1" applyFont="1" applyBorder="1">
      <alignment vertical="center"/>
    </xf>
    <xf numFmtId="38" fontId="3" fillId="0" borderId="41" xfId="1" applyFont="1" applyBorder="1" applyAlignment="1">
      <alignment horizontal="center" vertical="center"/>
    </xf>
    <xf numFmtId="38" fontId="3" fillId="0" borderId="44" xfId="1" applyFont="1" applyBorder="1" applyAlignment="1">
      <alignment horizontal="center" vertical="center"/>
    </xf>
    <xf numFmtId="38" fontId="3" fillId="0" borderId="38" xfId="1" applyFont="1" applyBorder="1" applyAlignment="1">
      <alignment horizontal="center" vertical="center"/>
    </xf>
    <xf numFmtId="38" fontId="3" fillId="0" borderId="47" xfId="1" applyFont="1" applyBorder="1" applyAlignment="1">
      <alignment horizontal="center" vertical="center"/>
    </xf>
    <xf numFmtId="38" fontId="0" fillId="0" borderId="24" xfId="0" applyNumberFormat="1" applyBorder="1">
      <alignment vertical="center"/>
    </xf>
    <xf numFmtId="38" fontId="3" fillId="0" borderId="17" xfId="1"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5" fillId="0" borderId="0" xfId="0" applyFont="1" applyAlignment="1">
      <alignment horizontal="center" vertical="center"/>
    </xf>
    <xf numFmtId="0" fontId="7" fillId="16" borderId="17" xfId="0" applyFont="1" applyFill="1" applyBorder="1" applyAlignment="1" applyProtection="1">
      <alignment horizontal="left" vertical="top" wrapText="1"/>
      <protection locked="0"/>
    </xf>
    <xf numFmtId="0" fontId="7" fillId="16" borderId="19" xfId="0" applyFont="1" applyFill="1" applyBorder="1" applyAlignment="1" applyProtection="1">
      <alignment horizontal="left" vertical="top" wrapText="1"/>
      <protection locked="0"/>
    </xf>
    <xf numFmtId="0" fontId="8" fillId="0" borderId="35" xfId="0" applyFont="1" applyBorder="1" applyAlignment="1">
      <alignment horizontal="center" vertical="center" wrapText="1"/>
    </xf>
    <xf numFmtId="0" fontId="0" fillId="0" borderId="32" xfId="0" applyBorder="1" applyAlignment="1">
      <alignment horizontal="center" vertical="center"/>
    </xf>
    <xf numFmtId="0" fontId="0" fillId="0" borderId="18" xfId="0" applyBorder="1" applyAlignment="1">
      <alignment horizontal="center" vertical="center"/>
    </xf>
    <xf numFmtId="38" fontId="0" fillId="0" borderId="36" xfId="1" applyFont="1" applyFill="1" applyBorder="1" applyAlignment="1">
      <alignment horizontal="right" vertical="center"/>
    </xf>
    <xf numFmtId="38" fontId="0" fillId="0" borderId="33" xfId="1" applyFont="1" applyFill="1" applyBorder="1" applyAlignment="1">
      <alignment horizontal="right" vertical="center"/>
    </xf>
    <xf numFmtId="0" fontId="32" fillId="0" borderId="11" xfId="0" applyFont="1" applyBorder="1" applyAlignment="1" applyProtection="1">
      <alignment horizontal="left" vertical="center"/>
      <protection locked="0"/>
    </xf>
    <xf numFmtId="0" fontId="32" fillId="0" borderId="12" xfId="0" applyFont="1" applyBorder="1" applyAlignment="1" applyProtection="1">
      <alignment horizontal="left" vertical="center"/>
      <protection locked="0"/>
    </xf>
    <xf numFmtId="0" fontId="6" fillId="0" borderId="3" xfId="0" applyFont="1" applyBorder="1" applyAlignment="1">
      <alignment horizontal="left" vertical="center"/>
    </xf>
    <xf numFmtId="0" fontId="0" fillId="0" borderId="3" xfId="0" applyBorder="1" applyAlignment="1">
      <alignment horizontal="left" vertical="center"/>
    </xf>
    <xf numFmtId="0" fontId="32" fillId="0" borderId="2" xfId="0" applyFont="1" applyBorder="1" applyAlignment="1" applyProtection="1">
      <alignment horizontal="left" vertical="center" wrapText="1"/>
      <protection locked="0"/>
    </xf>
    <xf numFmtId="0" fontId="32" fillId="0" borderId="3" xfId="0" applyFont="1" applyBorder="1" applyAlignment="1" applyProtection="1">
      <alignment horizontal="left" vertical="center"/>
      <protection locked="0"/>
    </xf>
    <xf numFmtId="0" fontId="32" fillId="0" borderId="4"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6" xfId="0" applyFont="1" applyBorder="1" applyAlignment="1" applyProtection="1">
      <alignment horizontal="left" vertical="center"/>
      <protection locked="0"/>
    </xf>
    <xf numFmtId="0" fontId="32" fillId="0" borderId="7" xfId="0" applyFont="1" applyBorder="1" applyAlignment="1" applyProtection="1">
      <alignment horizontal="left" vertical="center"/>
      <protection locked="0"/>
    </xf>
    <xf numFmtId="0" fontId="32" fillId="0" borderId="8" xfId="0" applyFont="1" applyBorder="1" applyAlignment="1" applyProtection="1">
      <alignment horizontal="left" vertical="center"/>
      <protection locked="0"/>
    </xf>
    <xf numFmtId="0" fontId="32" fillId="0" borderId="9" xfId="0" applyFont="1" applyBorder="1" applyAlignment="1" applyProtection="1">
      <alignment horizontal="left" vertical="center"/>
      <protection locked="0"/>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7" fillId="16" borderId="22" xfId="0" applyFont="1" applyFill="1" applyBorder="1" applyAlignment="1" applyProtection="1">
      <alignment horizontal="left" vertical="top" wrapText="1"/>
      <protection locked="0"/>
    </xf>
    <xf numFmtId="0" fontId="4" fillId="0" borderId="18" xfId="0" applyFont="1" applyBorder="1" applyAlignment="1">
      <alignment horizontal="center" vertical="center" wrapText="1"/>
    </xf>
    <xf numFmtId="0" fontId="12" fillId="0" borderId="26"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23" xfId="0" applyFont="1" applyBorder="1" applyAlignment="1">
      <alignment horizontal="center" vertical="center" textRotation="255"/>
    </xf>
    <xf numFmtId="0" fontId="3" fillId="0" borderId="15" xfId="0" applyFont="1" applyBorder="1" applyAlignment="1">
      <alignment horizontal="center" vertical="center" wrapText="1"/>
    </xf>
    <xf numFmtId="0" fontId="3" fillId="0" borderId="18"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38" fontId="0" fillId="16" borderId="19" xfId="1" applyFont="1" applyFill="1" applyBorder="1" applyAlignment="1" applyProtection="1">
      <alignment horizontal="right" vertical="center"/>
      <protection locked="0"/>
    </xf>
    <xf numFmtId="0" fontId="13" fillId="0" borderId="0" xfId="0" applyFont="1" applyAlignment="1">
      <alignment horizontal="center" vertical="center" textRotation="255"/>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7" fillId="16" borderId="1" xfId="0" applyFont="1" applyFill="1" applyBorder="1" applyAlignment="1" applyProtection="1">
      <alignment horizontal="left" vertical="top" wrapText="1"/>
      <protection locked="0"/>
    </xf>
    <xf numFmtId="0" fontId="7" fillId="16" borderId="21" xfId="0" applyFont="1" applyFill="1" applyBorder="1" applyAlignment="1" applyProtection="1">
      <alignment horizontal="left" vertical="top" wrapText="1"/>
      <protection locked="0"/>
    </xf>
    <xf numFmtId="0" fontId="7" fillId="16" borderId="25" xfId="0" applyFont="1" applyFill="1" applyBorder="1" applyAlignment="1" applyProtection="1">
      <alignment horizontal="left" vertical="center" wrapText="1"/>
      <protection locked="0"/>
    </xf>
    <xf numFmtId="0" fontId="7" fillId="16" borderId="14" xfId="0" applyFont="1" applyFill="1" applyBorder="1" applyAlignment="1" applyProtection="1">
      <alignment horizontal="left" vertical="center" wrapText="1"/>
      <protection locked="0"/>
    </xf>
    <xf numFmtId="0" fontId="7" fillId="16" borderId="24" xfId="0" applyFont="1" applyFill="1" applyBorder="1" applyAlignment="1" applyProtection="1">
      <alignment horizontal="left" vertical="center" wrapText="1"/>
      <protection locked="0"/>
    </xf>
    <xf numFmtId="0" fontId="7" fillId="16" borderId="18" xfId="0" applyFont="1" applyFill="1" applyBorder="1" applyAlignment="1" applyProtection="1">
      <alignment horizontal="left" vertical="center" wrapText="1"/>
      <protection locked="0"/>
    </xf>
    <xf numFmtId="0" fontId="7" fillId="16" borderId="1" xfId="0" applyFont="1" applyFill="1" applyBorder="1" applyAlignment="1" applyProtection="1">
      <alignment horizontal="left" vertical="center" wrapText="1"/>
      <protection locked="0"/>
    </xf>
    <xf numFmtId="0" fontId="7" fillId="16" borderId="19" xfId="0" applyFont="1" applyFill="1" applyBorder="1" applyAlignment="1" applyProtection="1">
      <alignment horizontal="left" vertical="center" wrapText="1"/>
      <protection locked="0"/>
    </xf>
    <xf numFmtId="0" fontId="7" fillId="16" borderId="16" xfId="0" applyFont="1" applyFill="1" applyBorder="1" applyAlignment="1" applyProtection="1">
      <alignment horizontal="left" vertical="top" wrapText="1"/>
      <protection locked="0"/>
    </xf>
    <xf numFmtId="0" fontId="7" fillId="16" borderId="15" xfId="0" applyFont="1" applyFill="1" applyBorder="1" applyAlignment="1" applyProtection="1">
      <alignment horizontal="left" vertical="top" wrapText="1"/>
      <protection locked="0"/>
    </xf>
    <xf numFmtId="0" fontId="7" fillId="16" borderId="18" xfId="0" applyFont="1" applyFill="1" applyBorder="1" applyAlignment="1" applyProtection="1">
      <alignment horizontal="left" vertical="top" wrapText="1"/>
      <protection locked="0"/>
    </xf>
    <xf numFmtId="0" fontId="8" fillId="0" borderId="1" xfId="0" applyFont="1" applyBorder="1" applyAlignment="1">
      <alignment horizontal="center" vertical="center" wrapText="1"/>
    </xf>
    <xf numFmtId="0" fontId="32" fillId="0" borderId="1"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4"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33" fillId="0" borderId="1" xfId="0"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38" fontId="5" fillId="14" borderId="1" xfId="1" applyFont="1" applyFill="1" applyBorder="1" applyAlignment="1">
      <alignment horizontal="center" vertical="center" textRotation="255"/>
    </xf>
    <xf numFmtId="38" fontId="3" fillId="14" borderId="10" xfId="1" applyFont="1" applyFill="1" applyBorder="1" applyAlignment="1">
      <alignment horizontal="center" vertical="center"/>
    </xf>
    <xf numFmtId="38" fontId="3" fillId="14" borderId="11" xfId="1" applyFont="1" applyFill="1" applyBorder="1" applyAlignment="1">
      <alignment horizontal="center" vertical="center"/>
    </xf>
    <xf numFmtId="38" fontId="3" fillId="14" borderId="12" xfId="1" applyFont="1" applyFill="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38" fontId="3" fillId="0" borderId="12" xfId="1" applyFont="1" applyBorder="1" applyAlignment="1">
      <alignment horizontal="center" vertical="center"/>
    </xf>
    <xf numFmtId="38" fontId="29" fillId="14" borderId="10" xfId="1" applyFont="1" applyFill="1" applyBorder="1" applyAlignment="1">
      <alignment horizontal="center" vertical="center"/>
    </xf>
    <xf numFmtId="38" fontId="29" fillId="14" borderId="11" xfId="1" applyFont="1" applyFill="1" applyBorder="1" applyAlignment="1">
      <alignment horizontal="center" vertical="center"/>
    </xf>
    <xf numFmtId="38" fontId="29" fillId="14" borderId="12" xfId="1" applyFont="1" applyFill="1" applyBorder="1" applyAlignment="1">
      <alignment horizontal="center" vertical="center"/>
    </xf>
    <xf numFmtId="38" fontId="41" fillId="0" borderId="10" xfId="1" applyFont="1" applyBorder="1" applyAlignment="1" applyProtection="1">
      <alignment horizontal="left" vertical="top" wrapText="1"/>
      <protection locked="0"/>
    </xf>
    <xf numFmtId="38" fontId="41" fillId="0" borderId="11" xfId="1" applyFont="1" applyBorder="1" applyAlignment="1" applyProtection="1">
      <alignment horizontal="left" vertical="top" wrapText="1"/>
      <protection locked="0"/>
    </xf>
    <xf numFmtId="38" fontId="41" fillId="0" borderId="12" xfId="1" applyFont="1" applyBorder="1" applyAlignment="1" applyProtection="1">
      <alignment horizontal="left" vertical="top" wrapText="1"/>
      <protection locked="0"/>
    </xf>
    <xf numFmtId="38" fontId="46" fillId="0" borderId="0" xfId="1" applyFont="1" applyAlignment="1">
      <alignment horizontal="center" vertical="center"/>
    </xf>
    <xf numFmtId="38" fontId="5" fillId="14" borderId="8" xfId="1" applyFont="1" applyFill="1" applyBorder="1" applyAlignment="1">
      <alignment horizontal="center" vertical="center"/>
    </xf>
    <xf numFmtId="38" fontId="5" fillId="18" borderId="1" xfId="1" applyFont="1" applyFill="1" applyBorder="1" applyAlignment="1">
      <alignment horizontal="center" vertical="center" textRotation="255"/>
    </xf>
    <xf numFmtId="38" fontId="3" fillId="18" borderId="10" xfId="1" applyFont="1" applyFill="1" applyBorder="1" applyAlignment="1">
      <alignment horizontal="center" vertical="center"/>
    </xf>
    <xf numFmtId="38" fontId="3" fillId="18" borderId="11" xfId="1" applyFont="1" applyFill="1" applyBorder="1" applyAlignment="1">
      <alignment horizontal="center" vertical="center"/>
    </xf>
    <xf numFmtId="38" fontId="3" fillId="18" borderId="12" xfId="1" applyFont="1" applyFill="1" applyBorder="1" applyAlignment="1">
      <alignment horizontal="center" vertical="center"/>
    </xf>
    <xf numFmtId="38" fontId="29" fillId="18" borderId="10" xfId="1" applyFont="1" applyFill="1" applyBorder="1" applyAlignment="1">
      <alignment horizontal="center" vertical="center"/>
    </xf>
    <xf numFmtId="38" fontId="29" fillId="18" borderId="11" xfId="1" applyFont="1" applyFill="1" applyBorder="1" applyAlignment="1">
      <alignment horizontal="center" vertical="center"/>
    </xf>
    <xf numFmtId="38" fontId="29" fillId="18" borderId="12" xfId="1" applyFont="1" applyFill="1" applyBorder="1" applyAlignment="1">
      <alignment horizontal="center" vertical="center"/>
    </xf>
    <xf numFmtId="38" fontId="43" fillId="0" borderId="0" xfId="1" applyFont="1" applyAlignment="1">
      <alignment horizontal="left" vertical="center" wrapText="1"/>
    </xf>
    <xf numFmtId="38" fontId="43" fillId="0" borderId="0" xfId="1" applyFont="1" applyAlignment="1">
      <alignment horizontal="left" vertical="center"/>
    </xf>
    <xf numFmtId="38" fontId="5" fillId="12" borderId="0" xfId="1" applyFont="1" applyFill="1" applyAlignment="1">
      <alignment horizontal="center" vertical="center"/>
    </xf>
    <xf numFmtId="38" fontId="0" fillId="0" borderId="0" xfId="1" applyFont="1" applyAlignment="1">
      <alignment horizontal="right" vertical="center"/>
    </xf>
    <xf numFmtId="38" fontId="41" fillId="0" borderId="1" xfId="1" applyFont="1" applyBorder="1" applyAlignment="1" applyProtection="1">
      <alignment horizontal="left" vertical="top" wrapText="1"/>
      <protection locked="0"/>
    </xf>
    <xf numFmtId="38" fontId="29" fillId="9" borderId="10" xfId="1" applyFont="1" applyFill="1" applyBorder="1" applyAlignment="1">
      <alignment horizontal="left" vertical="center"/>
    </xf>
    <xf numFmtId="38" fontId="29" fillId="9" borderId="11" xfId="1" applyFont="1" applyFill="1" applyBorder="1" applyAlignment="1">
      <alignment horizontal="left" vertical="center"/>
    </xf>
    <xf numFmtId="38" fontId="29" fillId="9" borderId="12" xfId="1" applyFont="1" applyFill="1" applyBorder="1" applyAlignment="1">
      <alignment horizontal="left" vertical="center"/>
    </xf>
    <xf numFmtId="38" fontId="5" fillId="2" borderId="1" xfId="1" applyFont="1" applyFill="1" applyBorder="1" applyAlignment="1">
      <alignment horizontal="center" vertical="center" textRotation="255"/>
    </xf>
    <xf numFmtId="38" fontId="27" fillId="13" borderId="0" xfId="1" applyFont="1" applyFill="1" applyAlignment="1">
      <alignment horizontal="center" vertical="center" wrapText="1"/>
    </xf>
    <xf numFmtId="38" fontId="27" fillId="13" borderId="0" xfId="1" applyFont="1" applyFill="1" applyAlignment="1">
      <alignment horizontal="center" vertical="center"/>
    </xf>
    <xf numFmtId="38" fontId="5" fillId="9" borderId="0" xfId="1" applyFont="1" applyFill="1" applyAlignment="1">
      <alignment horizontal="center" vertical="center"/>
    </xf>
    <xf numFmtId="38" fontId="3" fillId="0" borderId="3" xfId="1" applyFont="1" applyBorder="1" applyAlignment="1">
      <alignment horizontal="right" vertical="center"/>
    </xf>
    <xf numFmtId="38" fontId="5" fillId="17" borderId="0" xfId="1" applyFont="1" applyFill="1" applyAlignment="1">
      <alignment horizontal="center" vertical="center"/>
    </xf>
    <xf numFmtId="38" fontId="3" fillId="9" borderId="10" xfId="1" applyFont="1" applyFill="1" applyBorder="1" applyAlignment="1">
      <alignment horizontal="center" vertical="center"/>
    </xf>
    <xf numFmtId="38" fontId="3" fillId="9" borderId="11" xfId="1" applyFont="1" applyFill="1" applyBorder="1" applyAlignment="1">
      <alignment horizontal="center" vertical="center"/>
    </xf>
    <xf numFmtId="38" fontId="3" fillId="9" borderId="12" xfId="1" applyFont="1" applyFill="1" applyBorder="1" applyAlignment="1">
      <alignment horizontal="center" vertical="center"/>
    </xf>
    <xf numFmtId="38" fontId="3" fillId="0" borderId="1" xfId="1" applyFont="1" applyBorder="1" applyAlignment="1">
      <alignment horizontal="center" vertical="center"/>
    </xf>
    <xf numFmtId="38" fontId="5" fillId="9" borderId="1" xfId="1" applyFont="1" applyFill="1" applyBorder="1" applyAlignment="1">
      <alignment horizontal="center" vertical="center" textRotation="255"/>
    </xf>
    <xf numFmtId="38" fontId="29" fillId="2" borderId="10" xfId="1" applyFont="1" applyFill="1" applyBorder="1" applyAlignment="1">
      <alignment horizontal="left" vertical="center"/>
    </xf>
    <xf numFmtId="38" fontId="29" fillId="2" borderId="11" xfId="1" applyFont="1" applyFill="1" applyBorder="1" applyAlignment="1">
      <alignment horizontal="left" vertical="center"/>
    </xf>
    <xf numFmtId="38" fontId="29" fillId="2" borderId="12" xfId="1" applyFont="1" applyFill="1" applyBorder="1" applyAlignment="1">
      <alignment horizontal="left" vertical="center"/>
    </xf>
    <xf numFmtId="38" fontId="3" fillId="2" borderId="10" xfId="1" applyFont="1" applyFill="1" applyBorder="1" applyAlignment="1">
      <alignment horizontal="center" vertical="center"/>
    </xf>
    <xf numFmtId="38" fontId="3" fillId="2" borderId="11" xfId="1" applyFont="1" applyFill="1" applyBorder="1" applyAlignment="1">
      <alignment horizontal="center" vertical="center"/>
    </xf>
    <xf numFmtId="38" fontId="3" fillId="2" borderId="12" xfId="1" applyFont="1" applyFill="1" applyBorder="1" applyAlignment="1">
      <alignment horizontal="center" vertical="center"/>
    </xf>
    <xf numFmtId="38" fontId="16" fillId="12" borderId="0" xfId="1" applyFont="1" applyFill="1" applyAlignment="1">
      <alignment horizontal="center" vertical="center"/>
    </xf>
    <xf numFmtId="38" fontId="3" fillId="3" borderId="1" xfId="1" applyFont="1" applyFill="1" applyBorder="1" applyAlignment="1">
      <alignment horizontal="center" vertical="center"/>
    </xf>
    <xf numFmtId="38" fontId="14" fillId="0" borderId="8" xfId="1" applyFont="1" applyBorder="1" applyAlignment="1">
      <alignment horizontal="right"/>
    </xf>
    <xf numFmtId="38" fontId="3" fillId="6" borderId="1" xfId="1" applyFont="1" applyFill="1" applyBorder="1" applyAlignment="1">
      <alignment horizontal="center" vertical="center"/>
    </xf>
    <xf numFmtId="38" fontId="31" fillId="10" borderId="0" xfId="1" applyFont="1" applyFill="1" applyAlignment="1">
      <alignment horizontal="center" vertical="center"/>
    </xf>
    <xf numFmtId="49" fontId="45" fillId="2" borderId="0" xfId="1" applyNumberFormat="1" applyFont="1" applyFill="1" applyBorder="1" applyAlignment="1" applyProtection="1">
      <alignment horizontal="left" vertical="top" wrapText="1"/>
      <protection locked="0"/>
    </xf>
    <xf numFmtId="49" fontId="3" fillId="2" borderId="0" xfId="1" applyNumberFormat="1" applyFont="1" applyFill="1" applyBorder="1" applyAlignment="1" applyProtection="1">
      <alignment horizontal="left" vertical="top" wrapText="1"/>
      <protection locked="0"/>
    </xf>
    <xf numFmtId="38" fontId="0" fillId="0" borderId="3" xfId="1" applyFont="1" applyBorder="1" applyAlignment="1">
      <alignment horizontal="right" vertical="center"/>
    </xf>
    <xf numFmtId="38" fontId="30" fillId="11" borderId="0" xfId="1" applyFont="1" applyFill="1" applyAlignment="1">
      <alignment horizontal="center" vertical="center"/>
    </xf>
    <xf numFmtId="38" fontId="4" fillId="0" borderId="0" xfId="1" applyFont="1" applyAlignment="1">
      <alignment horizontal="right" vertical="center"/>
    </xf>
    <xf numFmtId="0" fontId="23" fillId="0" borderId="0" xfId="3" applyBorder="1" applyAlignment="1" applyProtection="1">
      <alignment vertical="center"/>
      <protection locked="0"/>
    </xf>
    <xf numFmtId="0" fontId="23" fillId="0" borderId="0" xfId="3" applyAlignment="1" applyProtection="1">
      <alignment vertical="center"/>
      <protection locked="0"/>
    </xf>
    <xf numFmtId="0" fontId="23" fillId="0" borderId="0" xfId="3" applyBorder="1" applyAlignment="1" applyProtection="1">
      <alignment horizontal="left" vertical="center"/>
      <protection locked="0"/>
    </xf>
    <xf numFmtId="0" fontId="23" fillId="0" borderId="0" xfId="3" applyAlignment="1" applyProtection="1">
      <alignment horizontal="left" vertical="center"/>
      <protection locked="0"/>
    </xf>
    <xf numFmtId="38" fontId="3" fillId="0" borderId="16" xfId="1" applyFont="1" applyBorder="1" applyAlignment="1">
      <alignment horizontal="center" vertical="center"/>
    </xf>
    <xf numFmtId="0" fontId="5" fillId="20" borderId="51" xfId="0" applyFont="1" applyFill="1" applyBorder="1" applyAlignment="1">
      <alignment horizontal="center" vertical="center"/>
    </xf>
    <xf numFmtId="38" fontId="3" fillId="0" borderId="42" xfId="1" applyFont="1" applyBorder="1" applyAlignment="1">
      <alignment horizontal="center" vertical="center"/>
    </xf>
    <xf numFmtId="38" fontId="3" fillId="0" borderId="43" xfId="1" applyFont="1" applyBorder="1" applyAlignment="1">
      <alignment horizontal="center" vertical="center"/>
    </xf>
    <xf numFmtId="38" fontId="3" fillId="0" borderId="45" xfId="1" applyFont="1" applyBorder="1" applyAlignment="1">
      <alignment horizontal="center" vertical="center"/>
    </xf>
    <xf numFmtId="38" fontId="3" fillId="0" borderId="46" xfId="1" applyFont="1" applyBorder="1" applyAlignment="1">
      <alignment horizontal="center" vertical="center"/>
    </xf>
    <xf numFmtId="38" fontId="3" fillId="0" borderId="48" xfId="1" applyFont="1" applyBorder="1" applyAlignment="1">
      <alignment horizontal="center" vertical="center"/>
    </xf>
    <xf numFmtId="38" fontId="3" fillId="0" borderId="49" xfId="1" applyFont="1" applyBorder="1" applyAlignment="1">
      <alignment horizontal="center" vertical="center"/>
    </xf>
    <xf numFmtId="38" fontId="3" fillId="0" borderId="50" xfId="1"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DFC9EF"/>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en-US" b="1"/>
              <a:t>3</a:t>
            </a:r>
            <a:r>
              <a:rPr lang="ja-JP" b="1"/>
              <a:t>年後</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'!$S$103:$S$105</c:f>
              <c:numCache>
                <c:formatCode>#,##0_);[Red]\(#,##0\)</c:formatCode>
                <c:ptCount val="3"/>
                <c:pt idx="0">
                  <c:v>0</c:v>
                </c:pt>
              </c:numCache>
            </c:numRef>
          </c:val>
          <c:extLst>
            <c:ext xmlns:c16="http://schemas.microsoft.com/office/drawing/2014/chart" uri="{C3380CC4-5D6E-409C-BE32-E72D297353CC}">
              <c16:uniqueId val="{00000000-8D48-4A92-B168-0C166496E6DD}"/>
            </c:ext>
          </c:extLst>
        </c:ser>
        <c:ser>
          <c:idx val="1"/>
          <c:order val="1"/>
          <c:tx>
            <c:strRef>
              <c:f>'月間の収支計画(製造・建設) '!$T$102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'!$T$103:$T$105</c:f>
              <c:numCache>
                <c:formatCode>#,##0_);[Red]\(#,##0\)</c:formatCode>
                <c:ptCount val="3"/>
                <c:pt idx="1">
                  <c:v>0</c:v>
                </c:pt>
              </c:numCache>
            </c:numRef>
          </c:val>
          <c:extLst>
            <c:ext xmlns:c16="http://schemas.microsoft.com/office/drawing/2014/chart" uri="{C3380CC4-5D6E-409C-BE32-E72D297353CC}">
              <c16:uniqueId val="{00000001-8D48-4A92-B168-0C166496E6DD}"/>
            </c:ext>
          </c:extLst>
        </c:ser>
        <c:ser>
          <c:idx val="2"/>
          <c:order val="2"/>
          <c:tx>
            <c:strRef>
              <c:f>'月間の収支計画(製造・建設) '!$U$102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8D48-4A92-B168-0C166496E6DD}"/>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'!$U$103:$U$105</c:f>
              <c:numCache>
                <c:formatCode>#,##0_);[Red]\(#,##0\)</c:formatCode>
                <c:ptCount val="3"/>
                <c:pt idx="1">
                  <c:v>0</c:v>
                </c:pt>
              </c:numCache>
            </c:numRef>
          </c:val>
          <c:extLst>
            <c:ext xmlns:c16="http://schemas.microsoft.com/office/drawing/2014/chart" uri="{C3380CC4-5D6E-409C-BE32-E72D297353CC}">
              <c16:uniqueId val="{00000003-8D48-4A92-B168-0C166496E6DD}"/>
            </c:ext>
          </c:extLst>
        </c:ser>
        <c:ser>
          <c:idx val="3"/>
          <c:order val="3"/>
          <c:tx>
            <c:strRef>
              <c:f>'月間の収支計画(製造・建設) '!$V$102</c:f>
              <c:strCache>
                <c:ptCount val="1"/>
                <c:pt idx="0">
                  <c:v>利益</c:v>
                </c:pt>
              </c:strCache>
            </c:strRef>
          </c:tx>
          <c:spPr>
            <a:gradFill>
              <a:gsLst>
                <a:gs pos="0">
                  <a:schemeClr val="accent2">
                    <a:lumMod val="0"/>
                    <a:lumOff val="100000"/>
                  </a:schemeClr>
                </a:gs>
                <a:gs pos="35000">
                  <a:schemeClr val="accent2">
                    <a:lumMod val="0"/>
                    <a:lumOff val="100000"/>
                  </a:schemeClr>
                </a:gs>
                <a:gs pos="100000">
                  <a:schemeClr val="accent2">
                    <a:lumMod val="100000"/>
                  </a:schemeClr>
                </a:gs>
              </a:gsLst>
              <a:lin ang="5400000" scaled="1"/>
            </a:gradFill>
            <a:ln>
              <a:noFill/>
            </a:ln>
            <a:effectLst/>
          </c:spPr>
          <c:invertIfNegative val="0"/>
          <c:dLbls>
            <c:dLbl>
              <c:idx val="2"/>
              <c:layout/>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8D48-4A92-B168-0C166496E6DD}"/>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'!$V$103:$V$105</c:f>
              <c:numCache>
                <c:formatCode>#,##0_);[Red]\(#,##0\)</c:formatCode>
                <c:ptCount val="3"/>
                <c:pt idx="2">
                  <c:v>0</c:v>
                </c:pt>
              </c:numCache>
            </c:numRef>
          </c:val>
          <c:extLst>
            <c:ext xmlns:c16="http://schemas.microsoft.com/office/drawing/2014/chart" uri="{C3380CC4-5D6E-409C-BE32-E72D297353CC}">
              <c16:uniqueId val="{00000005-8D48-4A92-B168-0C166496E6DD}"/>
            </c:ext>
          </c:extLst>
        </c:ser>
        <c:ser>
          <c:idx val="4"/>
          <c:order val="4"/>
          <c:tx>
            <c:strRef>
              <c:f>'月間の収支計画(製造・建設) '!$W$102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'!$W$103:$W$105</c:f>
              <c:numCache>
                <c:formatCode>#,##0_);[Red]\(#,##0\)</c:formatCode>
                <c:ptCount val="3"/>
                <c:pt idx="2">
                  <c:v>0</c:v>
                </c:pt>
              </c:numCache>
            </c:numRef>
          </c:val>
          <c:extLst>
            <c:ext xmlns:c16="http://schemas.microsoft.com/office/drawing/2014/chart" uri="{C3380CC4-5D6E-409C-BE32-E72D297353CC}">
              <c16:uniqueId val="{00000006-8D48-4A92-B168-0C166496E6DD}"/>
            </c:ext>
          </c:extLst>
        </c:ser>
        <c:ser>
          <c:idx val="5"/>
          <c:order val="5"/>
          <c:tx>
            <c:strRef>
              <c:f>'月間の収支計画(製造・建設) '!$X$102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'!$R$103:$R$105</c:f>
              <c:strCache>
                <c:ptCount val="3"/>
                <c:pt idx="0">
                  <c:v>売上高</c:v>
                </c:pt>
                <c:pt idx="1">
                  <c:v>原価・売上総利益</c:v>
                </c:pt>
                <c:pt idx="2">
                  <c:v>販管費・営業利益</c:v>
                </c:pt>
              </c:strCache>
            </c:strRef>
          </c:cat>
          <c:val>
            <c:numRef>
              <c:f>'月間の収支計画(製造・建設) '!$X$103:$X$105</c:f>
              <c:numCache>
                <c:formatCode>#,##0_);[Red]\(#,##0\)</c:formatCode>
                <c:ptCount val="3"/>
                <c:pt idx="2">
                  <c:v>0</c:v>
                </c:pt>
              </c:numCache>
            </c:numRef>
          </c:val>
          <c:extLst>
            <c:ext xmlns:c16="http://schemas.microsoft.com/office/drawing/2014/chart" uri="{C3380CC4-5D6E-409C-BE32-E72D297353CC}">
              <c16:uniqueId val="{00000007-8D48-4A92-B168-0C166496E6DD}"/>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050"/>
              <a:t>(</a:t>
            </a:r>
            <a:r>
              <a:rPr lang="ja-JP" altLang="en-US" sz="1050"/>
              <a:t>創業時</a:t>
            </a:r>
            <a:r>
              <a:rPr lang="en-US" altLang="ja-JP" sz="1050"/>
              <a:t>)</a:t>
            </a:r>
            <a:endParaRPr lang="ja-JP"/>
          </a:p>
        </c:rich>
      </c:tx>
      <c:layout>
        <c:manualLayout>
          <c:xMode val="edge"/>
          <c:yMode val="edge"/>
          <c:x val="0.27900274818588855"/>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'月間の収支計画(製造・建設) '!$B$95</c:f>
              <c:strCache>
                <c:ptCount val="1"/>
                <c:pt idx="0">
                  <c:v>目標売上高</c:v>
                </c:pt>
              </c:strCache>
            </c:strRef>
          </c:tx>
          <c:spPr>
            <a:noFill/>
            <a:ln w="12700">
              <a:solidFill>
                <a:srgbClr val="FF0000"/>
              </a:solidFill>
              <a:prstDash val="dash"/>
            </a:ln>
            <a:effectLst/>
          </c:spPr>
          <c:dLbls>
            <c:dLbl>
              <c:idx val="0"/>
              <c:layout>
                <c:manualLayout>
                  <c:x val="0.11607843137254902"/>
                  <c:y val="-0.23412698412698413"/>
                </c:manualLayout>
              </c:layout>
              <c:tx>
                <c:rich>
                  <a:bodyPr/>
                  <a:lstStyle/>
                  <a:p>
                    <a:fld id="{D697696D-E765-4E09-9A56-D88E318BBEDC}" type="SERIESNAME">
                      <a:rPr lang="ja-JP" altLang="en-US">
                        <a:solidFill>
                          <a:srgbClr val="FF0000"/>
                        </a:solidFill>
                      </a:rPr>
                      <a:pPr/>
                      <a:t>[系列名]</a:t>
                    </a:fld>
                    <a:r>
                      <a:rPr lang="ja-JP" altLang="en-US" baseline="0"/>
                      <a:t>
</a:t>
                    </a:r>
                    <a:fld id="{121A6BDB-987D-475B-B438-343D3919606B}" type="VALUE">
                      <a:rPr lang="en-US" altLang="ja-JP" baseline="0"/>
                      <a:pPr/>
                      <a:t>[値]</a:t>
                    </a:fld>
                    <a:endParaRPr lang="ja-JP" alt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8C34-4B57-821A-FF107C33E809}"/>
                </c:ext>
              </c:extLst>
            </c:dLbl>
            <c:dLbl>
              <c:idx val="1"/>
              <c:delete val="1"/>
              <c:extLst>
                <c:ext xmlns:c15="http://schemas.microsoft.com/office/drawing/2012/chart" uri="{CE6537A1-D6FC-4f65-9D91-7224C49458BB}"/>
                <c:ext xmlns:c16="http://schemas.microsoft.com/office/drawing/2014/chart" uri="{C3380CC4-5D6E-409C-BE32-E72D297353CC}">
                  <c16:uniqueId val="{00000001-8C34-4B57-821A-FF107C33E809}"/>
                </c:ext>
              </c:extLst>
            </c:dLbl>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'!$C$95:$D$95</c:f>
              <c:numCache>
                <c:formatCode>#,##0_);[Red]\(#,##0\)</c:formatCode>
                <c:ptCount val="2"/>
                <c:pt idx="0">
                  <c:v>0</c:v>
                </c:pt>
                <c:pt idx="1">
                  <c:v>0</c:v>
                </c:pt>
              </c:numCache>
            </c:numRef>
          </c:val>
          <c:extLst>
            <c:ext xmlns:c16="http://schemas.microsoft.com/office/drawing/2014/chart" uri="{C3380CC4-5D6E-409C-BE32-E72D297353CC}">
              <c16:uniqueId val="{00000002-8C34-4B57-821A-FF107C33E809}"/>
            </c:ext>
          </c:extLst>
        </c:ser>
        <c:ser>
          <c:idx val="1"/>
          <c:order val="1"/>
          <c:tx>
            <c:strRef>
              <c:f>'月間の収支計画(製造・建設) '!$B$96</c:f>
              <c:strCache>
                <c:ptCount val="1"/>
                <c:pt idx="0">
                  <c:v>売上高</c:v>
                </c:pt>
              </c:strCache>
            </c:strRef>
          </c:tx>
          <c:spPr>
            <a:noFill/>
            <a:ln w="31750">
              <a:solidFill>
                <a:schemeClr val="accent2"/>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8C34-4B57-821A-FF107C33E809}"/>
                </c:ext>
              </c:extLst>
            </c:dLbl>
            <c:dLbl>
              <c:idx val="1"/>
              <c:layout>
                <c:manualLayout>
                  <c:x val="-5.0196078431372547E-2"/>
                  <c:y val="-0.45634920634920634"/>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8C34-4B57-821A-FF107C33E809}"/>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'!$C$96:$D$96</c:f>
              <c:numCache>
                <c:formatCode>#,##0_);[Red]\(#,##0\)</c:formatCode>
                <c:ptCount val="2"/>
                <c:pt idx="0" formatCode="General">
                  <c:v>0</c:v>
                </c:pt>
                <c:pt idx="1">
                  <c:v>0</c:v>
                </c:pt>
              </c:numCache>
            </c:numRef>
          </c:val>
          <c:extLst>
            <c:ext xmlns:c16="http://schemas.microsoft.com/office/drawing/2014/chart" uri="{C3380CC4-5D6E-409C-BE32-E72D297353CC}">
              <c16:uniqueId val="{00000005-8C34-4B57-821A-FF107C33E809}"/>
            </c:ext>
          </c:extLst>
        </c:ser>
        <c:ser>
          <c:idx val="2"/>
          <c:order val="2"/>
          <c:tx>
            <c:strRef>
              <c:f>'月間の収支計画(製造・建設) '!$B$97</c:f>
              <c:strCache>
                <c:ptCount val="1"/>
                <c:pt idx="0">
                  <c:v>総費用</c:v>
                </c:pt>
              </c:strCache>
            </c:strRef>
          </c:tx>
          <c:spPr>
            <a:noFill/>
            <a:ln w="25400">
              <a:solidFill>
                <a:schemeClr val="accent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8C34-4B57-821A-FF107C33E809}"/>
                </c:ext>
              </c:extLst>
            </c:dLbl>
            <c:dLbl>
              <c:idx val="1"/>
              <c:layout>
                <c:manualLayout>
                  <c:x val="-4.5490319592404009E-2"/>
                  <c:y val="-0.21031730408698912"/>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2887139107611545"/>
                      <c:h val="4.4975003124609413E-2"/>
                    </c:manualLayout>
                  </c15:layout>
                </c:ext>
                <c:ext xmlns:c16="http://schemas.microsoft.com/office/drawing/2014/chart" uri="{C3380CC4-5D6E-409C-BE32-E72D297353CC}">
                  <c16:uniqueId val="{00000007-8C34-4B57-821A-FF107C33E809}"/>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'!$C$97:$D$97</c:f>
              <c:numCache>
                <c:formatCode>#,##0_);[Red]\(#,##0\)</c:formatCode>
                <c:ptCount val="2"/>
                <c:pt idx="0">
                  <c:v>0</c:v>
                </c:pt>
                <c:pt idx="1">
                  <c:v>0</c:v>
                </c:pt>
              </c:numCache>
            </c:numRef>
          </c:val>
          <c:extLst>
            <c:ext xmlns:c16="http://schemas.microsoft.com/office/drawing/2014/chart" uri="{C3380CC4-5D6E-409C-BE32-E72D297353CC}">
              <c16:uniqueId val="{00000008-8C34-4B57-821A-FF107C33E809}"/>
            </c:ext>
          </c:extLst>
        </c:ser>
        <c:ser>
          <c:idx val="3"/>
          <c:order val="3"/>
          <c:tx>
            <c:strRef>
              <c:f>'月間の収支計画(製造・建設) '!$B$98</c:f>
              <c:strCache>
                <c:ptCount val="1"/>
                <c:pt idx="0">
                  <c:v>損益分岐点</c:v>
                </c:pt>
              </c:strCache>
            </c:strRef>
          </c:tx>
          <c:spPr>
            <a:noFill/>
            <a:ln w="12700">
              <a:solidFill>
                <a:schemeClr val="accent6">
                  <a:lumMod val="75000"/>
                </a:schemeClr>
              </a:solidFill>
              <a:prstDash val="lgDash"/>
            </a:ln>
            <a:effectLst/>
          </c:spPr>
          <c:dLbls>
            <c:dLbl>
              <c:idx val="0"/>
              <c:layout>
                <c:manualLayout>
                  <c:x val="0.12549019607843137"/>
                  <c:y val="-0.19841269841269848"/>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8C34-4B57-821A-FF107C33E809}"/>
                </c:ext>
              </c:extLst>
            </c:dLbl>
            <c:dLbl>
              <c:idx val="1"/>
              <c:delete val="1"/>
              <c:extLst>
                <c:ext xmlns:c15="http://schemas.microsoft.com/office/drawing/2012/chart" uri="{CE6537A1-D6FC-4f65-9D91-7224C49458BB}"/>
                <c:ext xmlns:c16="http://schemas.microsoft.com/office/drawing/2014/chart" uri="{C3380CC4-5D6E-409C-BE32-E72D297353CC}">
                  <c16:uniqueId val="{0000000A-8C34-4B57-821A-FF107C33E809}"/>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'!$C$98:$D$98</c:f>
              <c:numCache>
                <c:formatCode>#,##0_);[Red]\(#,##0\)</c:formatCode>
                <c:ptCount val="2"/>
                <c:pt idx="0">
                  <c:v>0</c:v>
                </c:pt>
                <c:pt idx="1">
                  <c:v>0</c:v>
                </c:pt>
              </c:numCache>
            </c:numRef>
          </c:val>
          <c:extLst>
            <c:ext xmlns:c16="http://schemas.microsoft.com/office/drawing/2014/chart" uri="{C3380CC4-5D6E-409C-BE32-E72D297353CC}">
              <c16:uniqueId val="{0000000B-8C34-4B57-821A-FF107C33E809}"/>
            </c:ext>
          </c:extLst>
        </c:ser>
        <c:ser>
          <c:idx val="4"/>
          <c:order val="4"/>
          <c:tx>
            <c:strRef>
              <c:f>'月間の収支計画(製造・建設) '!$B$99</c:f>
              <c:strCache>
                <c:ptCount val="1"/>
                <c:pt idx="0">
                  <c:v>固定費</c:v>
                </c:pt>
              </c:strCache>
            </c:strRef>
          </c:tx>
          <c:spPr>
            <a:solidFill>
              <a:schemeClr val="bg2">
                <a:lumMod val="50000"/>
                <a:alpha val="50000"/>
              </a:scheme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8C34-4B57-821A-FF107C33E809}"/>
                </c:ext>
              </c:extLst>
            </c:dLbl>
            <c:dLbl>
              <c:idx val="1"/>
              <c:layout>
                <c:manualLayout>
                  <c:x val="-2.9803674540682414E-2"/>
                  <c:y val="7.9368203974503181E-3"/>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9161648911533117"/>
                      <c:h val="6.0848018997625299E-2"/>
                    </c:manualLayout>
                  </c15:layout>
                </c:ext>
                <c:ext xmlns:c16="http://schemas.microsoft.com/office/drawing/2014/chart" uri="{C3380CC4-5D6E-409C-BE32-E72D297353CC}">
                  <c16:uniqueId val="{0000000D-8C34-4B57-821A-FF107C33E809}"/>
                </c:ext>
              </c:extLst>
            </c:dLbl>
            <c:spPr>
              <a:solidFill>
                <a:sysClr val="window" lastClr="FFFFFF"/>
              </a:solidFill>
              <a:ln>
                <a:solidFill>
                  <a:schemeClr val="bg2">
                    <a:lumMod val="2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'!$C$99:$D$99</c:f>
              <c:numCache>
                <c:formatCode>#,##0_);[Red]\(#,##0\)</c:formatCode>
                <c:ptCount val="2"/>
                <c:pt idx="0">
                  <c:v>0</c:v>
                </c:pt>
                <c:pt idx="1">
                  <c:v>0</c:v>
                </c:pt>
              </c:numCache>
            </c:numRef>
          </c:val>
          <c:extLst>
            <c:ext xmlns:c16="http://schemas.microsoft.com/office/drawing/2014/chart" uri="{C3380CC4-5D6E-409C-BE32-E72D297353CC}">
              <c16:uniqueId val="{0000000E-8C34-4B57-821A-FF107C33E809}"/>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(3</a:t>
            </a:r>
            <a:r>
              <a:rPr lang="ja-JP" altLang="en-US" sz="1100"/>
              <a:t>年後</a:t>
            </a:r>
            <a:r>
              <a:rPr lang="en-US" altLang="ja-JP" sz="1100"/>
              <a:t>)</a:t>
            </a:r>
            <a:endParaRPr lang="ja-JP"/>
          </a:p>
        </c:rich>
      </c:tx>
      <c:layout>
        <c:manualLayout>
          <c:xMode val="edge"/>
          <c:yMode val="edge"/>
          <c:x val="0.28527725798981007"/>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'月間の収支計画(製造・建設) '!$N$95</c:f>
              <c:strCache>
                <c:ptCount val="1"/>
                <c:pt idx="0">
                  <c:v>目標売上高</c:v>
                </c:pt>
              </c:strCache>
            </c:strRef>
          </c:tx>
          <c:spPr>
            <a:noFill/>
            <a:ln w="12700">
              <a:solidFill>
                <a:srgbClr val="FF0000"/>
              </a:solidFill>
              <a:prstDash val="dash"/>
            </a:ln>
            <a:effectLst/>
          </c:spPr>
          <c:dLbls>
            <c:dLbl>
              <c:idx val="0"/>
              <c:layout>
                <c:manualLayout>
                  <c:x val="0.10980392156862745"/>
                  <c:y val="-0.23412698412698416"/>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14338786-8DAC-4CC5-8BF9-1A06E758DCD1}" type="SERIESNAME">
                      <a:rPr lang="ja-JP" altLang="en-US">
                        <a:solidFill>
                          <a:srgbClr val="FF0000"/>
                        </a:solidFill>
                      </a:rPr>
                      <a:pPr>
                        <a:defRPr/>
                      </a:pPr>
                      <a:t>[系列名]</a:t>
                    </a:fld>
                    <a:r>
                      <a:rPr lang="ja-JP" altLang="en-US" baseline="0"/>
                      <a:t>
</a:t>
                    </a:r>
                    <a:fld id="{66E339FD-E11E-4933-A39C-08ADB0B328E2}"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6390-42BB-82B1-F78296A26CBB}"/>
                </c:ext>
              </c:extLst>
            </c:dLbl>
            <c:dLbl>
              <c:idx val="1"/>
              <c:delete val="1"/>
              <c:extLst>
                <c:ext xmlns:c15="http://schemas.microsoft.com/office/drawing/2012/chart" uri="{CE6537A1-D6FC-4f65-9D91-7224C49458BB}"/>
                <c:ext xmlns:c16="http://schemas.microsoft.com/office/drawing/2014/chart" uri="{C3380CC4-5D6E-409C-BE32-E72D297353CC}">
                  <c16:uniqueId val="{00000001-6390-42BB-82B1-F78296A26CBB}"/>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'!$O$95:$P$95</c:f>
              <c:numCache>
                <c:formatCode>#,##0_);[Red]\(#,##0\)</c:formatCode>
                <c:ptCount val="2"/>
                <c:pt idx="0">
                  <c:v>0</c:v>
                </c:pt>
                <c:pt idx="1">
                  <c:v>0</c:v>
                </c:pt>
              </c:numCache>
            </c:numRef>
          </c:val>
          <c:extLst>
            <c:ext xmlns:c16="http://schemas.microsoft.com/office/drawing/2014/chart" uri="{C3380CC4-5D6E-409C-BE32-E72D297353CC}">
              <c16:uniqueId val="{00000002-6390-42BB-82B1-F78296A26CBB}"/>
            </c:ext>
          </c:extLst>
        </c:ser>
        <c:ser>
          <c:idx val="1"/>
          <c:order val="1"/>
          <c:tx>
            <c:strRef>
              <c:f>'月間の収支計画(製造・建設) '!$N$96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6390-42BB-82B1-F78296A26CBB}"/>
                </c:ext>
              </c:extLst>
            </c:dLbl>
            <c:dLbl>
              <c:idx val="1"/>
              <c:layout>
                <c:manualLayout>
                  <c:x val="-4.7058823529411764E-2"/>
                  <c:y val="-0.42063492063492064"/>
                </c:manualLayout>
              </c:layout>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4-6390-42BB-82B1-F78296A26CB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'!$O$96:$P$96</c:f>
              <c:numCache>
                <c:formatCode>#,##0_);[Red]\(#,##0\)</c:formatCode>
                <c:ptCount val="2"/>
                <c:pt idx="0" formatCode="General">
                  <c:v>0</c:v>
                </c:pt>
                <c:pt idx="1">
                  <c:v>0</c:v>
                </c:pt>
              </c:numCache>
            </c:numRef>
          </c:val>
          <c:extLst>
            <c:ext xmlns:c16="http://schemas.microsoft.com/office/drawing/2014/chart" uri="{C3380CC4-5D6E-409C-BE32-E72D297353CC}">
              <c16:uniqueId val="{00000005-6390-42BB-82B1-F78296A26CBB}"/>
            </c:ext>
          </c:extLst>
        </c:ser>
        <c:ser>
          <c:idx val="2"/>
          <c:order val="2"/>
          <c:tx>
            <c:strRef>
              <c:f>'月間の収支計画(製造・建設) '!$N$97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6390-42BB-82B1-F78296A26CBB}"/>
                </c:ext>
              </c:extLst>
            </c:dLbl>
            <c:dLbl>
              <c:idx val="1"/>
              <c:layout>
                <c:manualLayout>
                  <c:x val="-3.9215562760537288E-2"/>
                  <c:y val="-0.22222237845269341"/>
                </c:manualLayout>
              </c:layout>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3787975914775356"/>
                      <c:h val="5.2911511061117349E-2"/>
                    </c:manualLayout>
                  </c15:layout>
                </c:ext>
                <c:ext xmlns:c16="http://schemas.microsoft.com/office/drawing/2014/chart" uri="{C3380CC4-5D6E-409C-BE32-E72D297353CC}">
                  <c16:uniqueId val="{00000007-6390-42BB-82B1-F78296A26CB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'!$O$97:$P$97</c:f>
              <c:numCache>
                <c:formatCode>#,##0_);[Red]\(#,##0\)</c:formatCode>
                <c:ptCount val="2"/>
                <c:pt idx="0">
                  <c:v>0</c:v>
                </c:pt>
                <c:pt idx="1">
                  <c:v>0</c:v>
                </c:pt>
              </c:numCache>
            </c:numRef>
          </c:val>
          <c:extLst>
            <c:ext xmlns:c16="http://schemas.microsoft.com/office/drawing/2014/chart" uri="{C3380CC4-5D6E-409C-BE32-E72D297353CC}">
              <c16:uniqueId val="{00000008-6390-42BB-82B1-F78296A26CBB}"/>
            </c:ext>
          </c:extLst>
        </c:ser>
        <c:ser>
          <c:idx val="3"/>
          <c:order val="3"/>
          <c:tx>
            <c:strRef>
              <c:f>'月間の収支計画(製造・建設) '!$N$98</c:f>
              <c:strCache>
                <c:ptCount val="1"/>
                <c:pt idx="0">
                  <c:v>損益分岐点</c:v>
                </c:pt>
              </c:strCache>
            </c:strRef>
          </c:tx>
          <c:spPr>
            <a:noFill/>
            <a:ln w="12700">
              <a:solidFill>
                <a:srgbClr val="70AD47">
                  <a:lumMod val="75000"/>
                </a:srgbClr>
              </a:solidFill>
              <a:prstDash val="lgDash"/>
            </a:ln>
            <a:effectLst/>
          </c:spPr>
          <c:dLbls>
            <c:dLbl>
              <c:idx val="0"/>
              <c:layout>
                <c:manualLayout>
                  <c:x val="0.11294117647058824"/>
                  <c:y val="-0.18253968253968261"/>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6390-42BB-82B1-F78296A26CBB}"/>
                </c:ext>
              </c:extLst>
            </c:dLbl>
            <c:dLbl>
              <c:idx val="1"/>
              <c:delete val="1"/>
              <c:extLst>
                <c:ext xmlns:c15="http://schemas.microsoft.com/office/drawing/2012/chart" uri="{CE6537A1-D6FC-4f65-9D91-7224C49458BB}"/>
                <c:ext xmlns:c16="http://schemas.microsoft.com/office/drawing/2014/chart" uri="{C3380CC4-5D6E-409C-BE32-E72D297353CC}">
                  <c16:uniqueId val="{0000000A-6390-42BB-82B1-F78296A26CB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'!$O$98:$P$98</c:f>
              <c:numCache>
                <c:formatCode>#,##0_);[Red]\(#,##0\)</c:formatCode>
                <c:ptCount val="2"/>
                <c:pt idx="0">
                  <c:v>0</c:v>
                </c:pt>
                <c:pt idx="1">
                  <c:v>0</c:v>
                </c:pt>
              </c:numCache>
            </c:numRef>
          </c:val>
          <c:extLst>
            <c:ext xmlns:c16="http://schemas.microsoft.com/office/drawing/2014/chart" uri="{C3380CC4-5D6E-409C-BE32-E72D297353CC}">
              <c16:uniqueId val="{0000000B-6390-42BB-82B1-F78296A26CBB}"/>
            </c:ext>
          </c:extLst>
        </c:ser>
        <c:ser>
          <c:idx val="4"/>
          <c:order val="4"/>
          <c:tx>
            <c:strRef>
              <c:f>'月間の収支計画(製造・建設) '!$N$99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6390-42BB-82B1-F78296A26CBB}"/>
                </c:ext>
              </c:extLst>
            </c:dLbl>
            <c:dLbl>
              <c:idx val="1"/>
              <c:layout>
                <c:manualLayout>
                  <c:x val="-4.3921321599505944E-2"/>
                  <c:y val="0"/>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5083217538984098"/>
                      <c:h val="6.0848018997625299E-2"/>
                    </c:manualLayout>
                  </c15:layout>
                </c:ext>
                <c:ext xmlns:c16="http://schemas.microsoft.com/office/drawing/2014/chart" uri="{C3380CC4-5D6E-409C-BE32-E72D297353CC}">
                  <c16:uniqueId val="{0000000D-6390-42BB-82B1-F78296A26CB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'!$O$99:$P$99</c:f>
              <c:numCache>
                <c:formatCode>#,##0_);[Red]\(#,##0\)</c:formatCode>
                <c:ptCount val="2"/>
                <c:pt idx="0">
                  <c:v>0</c:v>
                </c:pt>
                <c:pt idx="1">
                  <c:v>0</c:v>
                </c:pt>
              </c:numCache>
            </c:numRef>
          </c:val>
          <c:extLst>
            <c:ext xmlns:c16="http://schemas.microsoft.com/office/drawing/2014/chart" uri="{C3380CC4-5D6E-409C-BE32-E72D297353CC}">
              <c16:uniqueId val="{0000000E-6390-42BB-82B1-F78296A26CBB}"/>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(1</a:t>
            </a:r>
            <a:r>
              <a:rPr lang="ja-JP" altLang="en-US" sz="1100"/>
              <a:t>年後</a:t>
            </a:r>
            <a:r>
              <a:rPr lang="en-US" altLang="ja-JP" sz="1100"/>
              <a:t>)</a:t>
            </a:r>
            <a:endParaRPr lang="ja-JP"/>
          </a:p>
        </c:rich>
      </c:tx>
      <c:layout>
        <c:manualLayout>
          <c:xMode val="edge"/>
          <c:yMode val="edge"/>
          <c:x val="0.30096353249961399"/>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'月間の収支計画(製造・建設) '!$H$95</c:f>
              <c:strCache>
                <c:ptCount val="1"/>
                <c:pt idx="0">
                  <c:v>目標売上高</c:v>
                </c:pt>
              </c:strCache>
            </c:strRef>
          </c:tx>
          <c:spPr>
            <a:noFill/>
            <a:ln w="12700">
              <a:solidFill>
                <a:srgbClr val="FF0000"/>
              </a:solidFill>
              <a:prstDash val="dash"/>
            </a:ln>
            <a:effectLst/>
          </c:spPr>
          <c:dLbls>
            <c:dLbl>
              <c:idx val="0"/>
              <c:layout>
                <c:manualLayout>
                  <c:x val="0.11294117647058824"/>
                  <c:y val="-0.198412698412698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724EB316-0EFA-4818-B484-9B8AFE1CBF5F}" type="SERIESNAME">
                      <a:rPr lang="ja-JP" altLang="en-US">
                        <a:solidFill>
                          <a:srgbClr val="FF0000"/>
                        </a:solidFill>
                      </a:rPr>
                      <a:pPr>
                        <a:defRPr/>
                      </a:pPr>
                      <a:t>[系列名]</a:t>
                    </a:fld>
                    <a:r>
                      <a:rPr lang="ja-JP" altLang="en-US" baseline="0"/>
                      <a:t>
</a:t>
                    </a:r>
                    <a:fld id="{B1F1980D-CA8F-41F9-9439-5EC37478AB39}"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602C-4744-999C-2DF4D996D1B3}"/>
                </c:ext>
              </c:extLst>
            </c:dLbl>
            <c:dLbl>
              <c:idx val="1"/>
              <c:delete val="1"/>
              <c:extLst>
                <c:ext xmlns:c15="http://schemas.microsoft.com/office/drawing/2012/chart" uri="{CE6537A1-D6FC-4f65-9D91-7224C49458BB}"/>
                <c:ext xmlns:c16="http://schemas.microsoft.com/office/drawing/2014/chart" uri="{C3380CC4-5D6E-409C-BE32-E72D297353CC}">
                  <c16:uniqueId val="{00000001-602C-4744-999C-2DF4D996D1B3}"/>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'!$I$95:$J$95</c:f>
              <c:numCache>
                <c:formatCode>#,##0_);[Red]\(#,##0\)</c:formatCode>
                <c:ptCount val="2"/>
                <c:pt idx="0">
                  <c:v>0</c:v>
                </c:pt>
                <c:pt idx="1">
                  <c:v>0</c:v>
                </c:pt>
              </c:numCache>
            </c:numRef>
          </c:val>
          <c:extLst>
            <c:ext xmlns:c16="http://schemas.microsoft.com/office/drawing/2014/chart" uri="{C3380CC4-5D6E-409C-BE32-E72D297353CC}">
              <c16:uniqueId val="{00000002-602C-4744-999C-2DF4D996D1B3}"/>
            </c:ext>
          </c:extLst>
        </c:ser>
        <c:ser>
          <c:idx val="1"/>
          <c:order val="1"/>
          <c:tx>
            <c:strRef>
              <c:f>'月間の収支計画(製造・建設) '!$H$96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602C-4744-999C-2DF4D996D1B3}"/>
                </c:ext>
              </c:extLst>
            </c:dLbl>
            <c:dLbl>
              <c:idx val="1"/>
              <c:layout>
                <c:manualLayout>
                  <c:x val="-5.6470588235294231E-2"/>
                  <c:y val="-0.4444444444444445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602C-4744-999C-2DF4D996D1B3}"/>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'!$I$96:$J$96</c:f>
              <c:numCache>
                <c:formatCode>#,##0_);[Red]\(#,##0\)</c:formatCode>
                <c:ptCount val="2"/>
                <c:pt idx="0" formatCode="General">
                  <c:v>0</c:v>
                </c:pt>
                <c:pt idx="1">
                  <c:v>0</c:v>
                </c:pt>
              </c:numCache>
            </c:numRef>
          </c:val>
          <c:extLst>
            <c:ext xmlns:c16="http://schemas.microsoft.com/office/drawing/2014/chart" uri="{C3380CC4-5D6E-409C-BE32-E72D297353CC}">
              <c16:uniqueId val="{00000005-602C-4744-999C-2DF4D996D1B3}"/>
            </c:ext>
          </c:extLst>
        </c:ser>
        <c:ser>
          <c:idx val="2"/>
          <c:order val="2"/>
          <c:tx>
            <c:strRef>
              <c:f>'月間の収支計画(製造・建設) '!$H$97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602C-4744-999C-2DF4D996D1B3}"/>
                </c:ext>
              </c:extLst>
            </c:dLbl>
            <c:dLbl>
              <c:idx val="1"/>
              <c:layout>
                <c:manualLayout>
                  <c:x val="-5.0195954917400032E-2"/>
                  <c:y val="-0.23015857392825897"/>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1318511656631153"/>
                      <c:h val="4.4975003124609413E-2"/>
                    </c:manualLayout>
                  </c15:layout>
                </c:ext>
                <c:ext xmlns:c16="http://schemas.microsoft.com/office/drawing/2014/chart" uri="{C3380CC4-5D6E-409C-BE32-E72D297353CC}">
                  <c16:uniqueId val="{00000007-602C-4744-999C-2DF4D996D1B3}"/>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'!$I$97:$J$97</c:f>
              <c:numCache>
                <c:formatCode>#,##0_);[Red]\(#,##0\)</c:formatCode>
                <c:ptCount val="2"/>
                <c:pt idx="0">
                  <c:v>0</c:v>
                </c:pt>
                <c:pt idx="1">
                  <c:v>0</c:v>
                </c:pt>
              </c:numCache>
            </c:numRef>
          </c:val>
          <c:extLst>
            <c:ext xmlns:c16="http://schemas.microsoft.com/office/drawing/2014/chart" uri="{C3380CC4-5D6E-409C-BE32-E72D297353CC}">
              <c16:uniqueId val="{00000008-602C-4744-999C-2DF4D996D1B3}"/>
            </c:ext>
          </c:extLst>
        </c:ser>
        <c:ser>
          <c:idx val="3"/>
          <c:order val="3"/>
          <c:tx>
            <c:strRef>
              <c:f>'月間の収支計画(製造・建設) '!$H$98</c:f>
              <c:strCache>
                <c:ptCount val="1"/>
                <c:pt idx="0">
                  <c:v>損益分岐点</c:v>
                </c:pt>
              </c:strCache>
            </c:strRef>
          </c:tx>
          <c:spPr>
            <a:noFill/>
            <a:ln w="12700">
              <a:solidFill>
                <a:srgbClr val="70AD47">
                  <a:lumMod val="75000"/>
                </a:srgbClr>
              </a:solidFill>
              <a:prstDash val="lgDash"/>
            </a:ln>
            <a:effectLst/>
          </c:spPr>
          <c:dLbls>
            <c:dLbl>
              <c:idx val="0"/>
              <c:layout>
                <c:manualLayout>
                  <c:x val="0.10980392156862745"/>
                  <c:y val="-0.18650793650793657"/>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602C-4744-999C-2DF4D996D1B3}"/>
                </c:ext>
              </c:extLst>
            </c:dLbl>
            <c:dLbl>
              <c:idx val="1"/>
              <c:delete val="1"/>
              <c:extLst>
                <c:ext xmlns:c15="http://schemas.microsoft.com/office/drawing/2012/chart" uri="{CE6537A1-D6FC-4f65-9D91-7224C49458BB}"/>
                <c:ext xmlns:c16="http://schemas.microsoft.com/office/drawing/2014/chart" uri="{C3380CC4-5D6E-409C-BE32-E72D297353CC}">
                  <c16:uniqueId val="{0000000A-602C-4744-999C-2DF4D996D1B3}"/>
                </c:ext>
              </c:extLst>
            </c:dLbl>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'!$I$98:$J$98</c:f>
              <c:numCache>
                <c:formatCode>#,##0_);[Red]\(#,##0\)</c:formatCode>
                <c:ptCount val="2"/>
                <c:pt idx="0">
                  <c:v>0</c:v>
                </c:pt>
                <c:pt idx="1">
                  <c:v>0</c:v>
                </c:pt>
              </c:numCache>
            </c:numRef>
          </c:val>
          <c:extLst>
            <c:ext xmlns:c16="http://schemas.microsoft.com/office/drawing/2014/chart" uri="{C3380CC4-5D6E-409C-BE32-E72D297353CC}">
              <c16:uniqueId val="{0000000B-602C-4744-999C-2DF4D996D1B3}"/>
            </c:ext>
          </c:extLst>
        </c:ser>
        <c:ser>
          <c:idx val="4"/>
          <c:order val="4"/>
          <c:tx>
            <c:strRef>
              <c:f>'月間の収支計画(製造・建設) '!$H$99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602C-4744-999C-2DF4D996D1B3}"/>
                </c:ext>
              </c:extLst>
            </c:dLbl>
            <c:dLbl>
              <c:idx val="1"/>
              <c:layout>
                <c:manualLayout>
                  <c:x val="-2.8235047089702023E-2"/>
                  <c:y val="3.9685664291963501E-3"/>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6338119499768409"/>
                      <c:h val="6.0848018997625299E-2"/>
                    </c:manualLayout>
                  </c15:layout>
                </c:ext>
                <c:ext xmlns:c16="http://schemas.microsoft.com/office/drawing/2014/chart" uri="{C3380CC4-5D6E-409C-BE32-E72D297353CC}">
                  <c16:uniqueId val="{0000000D-602C-4744-999C-2DF4D996D1B3}"/>
                </c:ext>
              </c:extLst>
            </c:dLbl>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'!$I$99:$J$99</c:f>
              <c:numCache>
                <c:formatCode>#,##0_);[Red]\(#,##0\)</c:formatCode>
                <c:ptCount val="2"/>
                <c:pt idx="0">
                  <c:v>0</c:v>
                </c:pt>
                <c:pt idx="1">
                  <c:v>0</c:v>
                </c:pt>
              </c:numCache>
            </c:numRef>
          </c:val>
          <c:extLst>
            <c:ext xmlns:c16="http://schemas.microsoft.com/office/drawing/2014/chart" uri="{C3380CC4-5D6E-409C-BE32-E72D297353CC}">
              <c16:uniqueId val="{0000000E-602C-4744-999C-2DF4D996D1B3}"/>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ja-JP"/>
              <a:t>創業時</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'[1]月間の収支計画(製造・建設) '!$C$102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'!$B$103:$B$105</c:f>
              <c:strCache>
                <c:ptCount val="3"/>
                <c:pt idx="0">
                  <c:v>売上高</c:v>
                </c:pt>
                <c:pt idx="1">
                  <c:v>原価・売上総利益</c:v>
                </c:pt>
                <c:pt idx="2">
                  <c:v>販管費・営業利益</c:v>
                </c:pt>
              </c:strCache>
            </c:strRef>
          </c:cat>
          <c:val>
            <c:numRef>
              <c:f>'[1]月間の収支計画(製造・建設) '!$C$103:$C$105</c:f>
              <c:numCache>
                <c:formatCode>General</c:formatCode>
                <c:ptCount val="3"/>
                <c:pt idx="0">
                  <c:v>2062500</c:v>
                </c:pt>
              </c:numCache>
            </c:numRef>
          </c:val>
          <c:extLst>
            <c:ext xmlns:c16="http://schemas.microsoft.com/office/drawing/2014/chart" uri="{C3380CC4-5D6E-409C-BE32-E72D297353CC}">
              <c16:uniqueId val="{00000000-E525-4439-AD6D-B5E587DD67B3}"/>
            </c:ext>
          </c:extLst>
        </c:ser>
        <c:ser>
          <c:idx val="1"/>
          <c:order val="1"/>
          <c:tx>
            <c:strRef>
              <c:f>'[1]月間の収支計画(製造・建設) '!$D$102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3C24F898-83CC-45F2-A8A4-5B0B1ECB1F19}" type="SERIESNAME">
                      <a:rPr lang="ja-JP" altLang="en-US" sz="120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E525-4439-AD6D-B5E587DD67B3}"/>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'!$B$103:$B$105</c:f>
              <c:strCache>
                <c:ptCount val="3"/>
                <c:pt idx="0">
                  <c:v>売上高</c:v>
                </c:pt>
                <c:pt idx="1">
                  <c:v>原価・売上総利益</c:v>
                </c:pt>
                <c:pt idx="2">
                  <c:v>販管費・営業利益</c:v>
                </c:pt>
              </c:strCache>
            </c:strRef>
          </c:cat>
          <c:val>
            <c:numRef>
              <c:f>'[1]月間の収支計画(製造・建設) '!$D$103:$D$105</c:f>
              <c:numCache>
                <c:formatCode>General</c:formatCode>
                <c:ptCount val="3"/>
                <c:pt idx="1">
                  <c:v>1546875</c:v>
                </c:pt>
              </c:numCache>
            </c:numRef>
          </c:val>
          <c:extLst>
            <c:ext xmlns:c16="http://schemas.microsoft.com/office/drawing/2014/chart" uri="{C3380CC4-5D6E-409C-BE32-E72D297353CC}">
              <c16:uniqueId val="{00000002-E525-4439-AD6D-B5E587DD67B3}"/>
            </c:ext>
          </c:extLst>
        </c:ser>
        <c:ser>
          <c:idx val="2"/>
          <c:order val="2"/>
          <c:tx>
            <c:strRef>
              <c:f>'[1]月間の収支計画(製造・建設) '!$E$102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E525-4439-AD6D-B5E587DD67B3}"/>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'!$B$103:$B$105</c:f>
              <c:strCache>
                <c:ptCount val="3"/>
                <c:pt idx="0">
                  <c:v>売上高</c:v>
                </c:pt>
                <c:pt idx="1">
                  <c:v>原価・売上総利益</c:v>
                </c:pt>
                <c:pt idx="2">
                  <c:v>販管費・営業利益</c:v>
                </c:pt>
              </c:strCache>
            </c:strRef>
          </c:cat>
          <c:val>
            <c:numRef>
              <c:f>'[1]月間の収支計画(製造・建設) '!$E$103:$E$105</c:f>
              <c:numCache>
                <c:formatCode>General</c:formatCode>
                <c:ptCount val="3"/>
                <c:pt idx="1">
                  <c:v>515625</c:v>
                </c:pt>
              </c:numCache>
            </c:numRef>
          </c:val>
          <c:extLst>
            <c:ext xmlns:c16="http://schemas.microsoft.com/office/drawing/2014/chart" uri="{C3380CC4-5D6E-409C-BE32-E72D297353CC}">
              <c16:uniqueId val="{00000004-E525-4439-AD6D-B5E587DD67B3}"/>
            </c:ext>
          </c:extLst>
        </c:ser>
        <c:ser>
          <c:idx val="3"/>
          <c:order val="3"/>
          <c:tx>
            <c:strRef>
              <c:f>'[1]月間の収支計画(製造・建設) '!$F$102</c:f>
              <c:strCache>
                <c:ptCount val="1"/>
                <c:pt idx="0">
                  <c:v>利益</c:v>
                </c:pt>
              </c:strCache>
            </c:strRef>
          </c:tx>
          <c:spPr>
            <a:gradFill flip="none" rotWithShape="1">
              <a:gsLst>
                <a:gs pos="0">
                  <a:schemeClr val="accent2">
                    <a:lumMod val="0"/>
                    <a:lumOff val="100000"/>
                  </a:schemeClr>
                </a:gs>
                <a:gs pos="4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E525-4439-AD6D-B5E587DD67B3}"/>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'!$B$103:$B$105</c:f>
              <c:strCache>
                <c:ptCount val="3"/>
                <c:pt idx="0">
                  <c:v>売上高</c:v>
                </c:pt>
                <c:pt idx="1">
                  <c:v>原価・売上総利益</c:v>
                </c:pt>
                <c:pt idx="2">
                  <c:v>販管費・営業利益</c:v>
                </c:pt>
              </c:strCache>
            </c:strRef>
          </c:cat>
          <c:val>
            <c:numRef>
              <c:f>'[1]月間の収支計画(製造・建設) '!$F$103:$F$105</c:f>
              <c:numCache>
                <c:formatCode>General</c:formatCode>
                <c:ptCount val="3"/>
                <c:pt idx="2">
                  <c:v>1091875</c:v>
                </c:pt>
              </c:numCache>
            </c:numRef>
          </c:val>
          <c:extLst>
            <c:ext xmlns:c16="http://schemas.microsoft.com/office/drawing/2014/chart" uri="{C3380CC4-5D6E-409C-BE32-E72D297353CC}">
              <c16:uniqueId val="{00000006-E525-4439-AD6D-B5E587DD67B3}"/>
            </c:ext>
          </c:extLst>
        </c:ser>
        <c:ser>
          <c:idx val="4"/>
          <c:order val="4"/>
          <c:tx>
            <c:strRef>
              <c:f>'[1]月間の収支計画(製造・建設) '!$G$102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'!$B$103:$B$105</c:f>
              <c:strCache>
                <c:ptCount val="3"/>
                <c:pt idx="0">
                  <c:v>売上高</c:v>
                </c:pt>
                <c:pt idx="1">
                  <c:v>原価・売上総利益</c:v>
                </c:pt>
                <c:pt idx="2">
                  <c:v>販管費・営業利益</c:v>
                </c:pt>
              </c:strCache>
            </c:strRef>
          </c:cat>
          <c:val>
            <c:numRef>
              <c:f>'[1]月間の収支計画(製造・建設) '!$G$103:$G$105</c:f>
              <c:numCache>
                <c:formatCode>General</c:formatCode>
                <c:ptCount val="3"/>
                <c:pt idx="2">
                  <c:v>455000</c:v>
                </c:pt>
              </c:numCache>
            </c:numRef>
          </c:val>
          <c:extLst>
            <c:ext xmlns:c16="http://schemas.microsoft.com/office/drawing/2014/chart" uri="{C3380CC4-5D6E-409C-BE32-E72D297353CC}">
              <c16:uniqueId val="{00000007-E525-4439-AD6D-B5E587DD67B3}"/>
            </c:ext>
          </c:extLst>
        </c:ser>
        <c:ser>
          <c:idx val="5"/>
          <c:order val="5"/>
          <c:tx>
            <c:strRef>
              <c:f>'[1]月間の収支計画(製造・建設) '!$H$102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'[1]月間の収支計画(製造・建設) '!$B$103:$B$105</c:f>
              <c:strCache>
                <c:ptCount val="3"/>
                <c:pt idx="0">
                  <c:v>売上高</c:v>
                </c:pt>
                <c:pt idx="1">
                  <c:v>原価・売上総利益</c:v>
                </c:pt>
                <c:pt idx="2">
                  <c:v>販管費・営業利益</c:v>
                </c:pt>
              </c:strCache>
            </c:strRef>
          </c:cat>
          <c:val>
            <c:numRef>
              <c:f>'[1]月間の収支計画(製造・建設) '!$H$103:$H$105</c:f>
              <c:numCache>
                <c:formatCode>General</c:formatCode>
                <c:ptCount val="3"/>
                <c:pt idx="2">
                  <c:v>515625</c:v>
                </c:pt>
              </c:numCache>
            </c:numRef>
          </c:val>
          <c:extLst>
            <c:ext xmlns:c16="http://schemas.microsoft.com/office/drawing/2014/chart" uri="{C3380CC4-5D6E-409C-BE32-E72D297353CC}">
              <c16:uniqueId val="{00000008-E525-4439-AD6D-B5E587DD67B3}"/>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1</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'[1]月間の収支計画(製造・建設) '!$K$102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'!$J$103:$J$105</c:f>
              <c:strCache>
                <c:ptCount val="3"/>
                <c:pt idx="0">
                  <c:v>売上高</c:v>
                </c:pt>
                <c:pt idx="1">
                  <c:v>原価・売上総利益</c:v>
                </c:pt>
                <c:pt idx="2">
                  <c:v>販管費・営業利益</c:v>
                </c:pt>
              </c:strCache>
            </c:strRef>
          </c:cat>
          <c:val>
            <c:numRef>
              <c:f>'[1]月間の収支計画(製造・建設) '!$K$103:$K$105</c:f>
              <c:numCache>
                <c:formatCode>General</c:formatCode>
                <c:ptCount val="3"/>
                <c:pt idx="0">
                  <c:v>2435000.0000000005</c:v>
                </c:pt>
              </c:numCache>
            </c:numRef>
          </c:val>
          <c:extLst>
            <c:ext xmlns:c16="http://schemas.microsoft.com/office/drawing/2014/chart" uri="{C3380CC4-5D6E-409C-BE32-E72D297353CC}">
              <c16:uniqueId val="{00000000-3713-4CAC-AB12-FD295C886395}"/>
            </c:ext>
          </c:extLst>
        </c:ser>
        <c:ser>
          <c:idx val="1"/>
          <c:order val="1"/>
          <c:tx>
            <c:strRef>
              <c:f>'[1]月間の収支計画(製造・建設) '!$L$102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D331FDD9-0A78-410D-91FE-D1A556D3DFFC}" type="SERIESNAME">
                      <a:rPr lang="ja-JP" altLang="en-US" sz="120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3713-4CAC-AB12-FD295C886395}"/>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'!$J$103:$J$105</c:f>
              <c:strCache>
                <c:ptCount val="3"/>
                <c:pt idx="0">
                  <c:v>売上高</c:v>
                </c:pt>
                <c:pt idx="1">
                  <c:v>原価・売上総利益</c:v>
                </c:pt>
                <c:pt idx="2">
                  <c:v>販管費・営業利益</c:v>
                </c:pt>
              </c:strCache>
            </c:strRef>
          </c:cat>
          <c:val>
            <c:numRef>
              <c:f>'[1]月間の収支計画(製造・建設) '!$L$103:$L$105</c:f>
              <c:numCache>
                <c:formatCode>General</c:formatCode>
                <c:ptCount val="3"/>
                <c:pt idx="1">
                  <c:v>1826250.0000000005</c:v>
                </c:pt>
              </c:numCache>
            </c:numRef>
          </c:val>
          <c:extLst>
            <c:ext xmlns:c16="http://schemas.microsoft.com/office/drawing/2014/chart" uri="{C3380CC4-5D6E-409C-BE32-E72D297353CC}">
              <c16:uniqueId val="{00000002-3713-4CAC-AB12-FD295C886395}"/>
            </c:ext>
          </c:extLst>
        </c:ser>
        <c:ser>
          <c:idx val="2"/>
          <c:order val="2"/>
          <c:tx>
            <c:strRef>
              <c:f>'[1]月間の収支計画(製造・建設) '!$M$102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713-4CAC-AB12-FD295C886395}"/>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'!$J$103:$J$105</c:f>
              <c:strCache>
                <c:ptCount val="3"/>
                <c:pt idx="0">
                  <c:v>売上高</c:v>
                </c:pt>
                <c:pt idx="1">
                  <c:v>原価・売上総利益</c:v>
                </c:pt>
                <c:pt idx="2">
                  <c:v>販管費・営業利益</c:v>
                </c:pt>
              </c:strCache>
            </c:strRef>
          </c:cat>
          <c:val>
            <c:numRef>
              <c:f>'[1]月間の収支計画(製造・建設) '!$M$103:$M$105</c:f>
              <c:numCache>
                <c:formatCode>General</c:formatCode>
                <c:ptCount val="3"/>
                <c:pt idx="1">
                  <c:v>608750.00000000012</c:v>
                </c:pt>
              </c:numCache>
            </c:numRef>
          </c:val>
          <c:extLst>
            <c:ext xmlns:c16="http://schemas.microsoft.com/office/drawing/2014/chart" uri="{C3380CC4-5D6E-409C-BE32-E72D297353CC}">
              <c16:uniqueId val="{00000004-3713-4CAC-AB12-FD295C886395}"/>
            </c:ext>
          </c:extLst>
        </c:ser>
        <c:ser>
          <c:idx val="3"/>
          <c:order val="3"/>
          <c:tx>
            <c:strRef>
              <c:f>'[1]月間の収支計画(製造・建設) '!$N$102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3713-4CAC-AB12-FD295C886395}"/>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'!$J$103:$J$105</c:f>
              <c:strCache>
                <c:ptCount val="3"/>
                <c:pt idx="0">
                  <c:v>売上高</c:v>
                </c:pt>
                <c:pt idx="1">
                  <c:v>原価・売上総利益</c:v>
                </c:pt>
                <c:pt idx="2">
                  <c:v>販管費・営業利益</c:v>
                </c:pt>
              </c:strCache>
            </c:strRef>
          </c:cat>
          <c:val>
            <c:numRef>
              <c:f>'[1]月間の収支計画(製造・建設) '!$N$103:$N$105</c:f>
              <c:numCache>
                <c:formatCode>General</c:formatCode>
                <c:ptCount val="3"/>
                <c:pt idx="2">
                  <c:v>1281250.0000000005</c:v>
                </c:pt>
              </c:numCache>
            </c:numRef>
          </c:val>
          <c:extLst>
            <c:ext xmlns:c16="http://schemas.microsoft.com/office/drawing/2014/chart" uri="{C3380CC4-5D6E-409C-BE32-E72D297353CC}">
              <c16:uniqueId val="{00000006-3713-4CAC-AB12-FD295C886395}"/>
            </c:ext>
          </c:extLst>
        </c:ser>
        <c:ser>
          <c:idx val="4"/>
          <c:order val="4"/>
          <c:tx>
            <c:strRef>
              <c:f>'[1]月間の収支計画(製造・建設) '!$O$102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'!$J$103:$J$105</c:f>
              <c:strCache>
                <c:ptCount val="3"/>
                <c:pt idx="0">
                  <c:v>売上高</c:v>
                </c:pt>
                <c:pt idx="1">
                  <c:v>原価・売上総利益</c:v>
                </c:pt>
                <c:pt idx="2">
                  <c:v>販管費・営業利益</c:v>
                </c:pt>
              </c:strCache>
            </c:strRef>
          </c:cat>
          <c:val>
            <c:numRef>
              <c:f>'[1]月間の収支計画(製造・建設) '!$O$103:$O$105</c:f>
              <c:numCache>
                <c:formatCode>General</c:formatCode>
                <c:ptCount val="3"/>
                <c:pt idx="2">
                  <c:v>545000</c:v>
                </c:pt>
              </c:numCache>
            </c:numRef>
          </c:val>
          <c:extLst>
            <c:ext xmlns:c16="http://schemas.microsoft.com/office/drawing/2014/chart" uri="{C3380CC4-5D6E-409C-BE32-E72D297353CC}">
              <c16:uniqueId val="{00000007-3713-4CAC-AB12-FD295C886395}"/>
            </c:ext>
          </c:extLst>
        </c:ser>
        <c:ser>
          <c:idx val="5"/>
          <c:order val="5"/>
          <c:tx>
            <c:strRef>
              <c:f>'[1]月間の収支計画(製造・建設) '!$P$102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'[1]月間の収支計画(製造・建設) '!$J$103:$J$105</c:f>
              <c:strCache>
                <c:ptCount val="3"/>
                <c:pt idx="0">
                  <c:v>売上高</c:v>
                </c:pt>
                <c:pt idx="1">
                  <c:v>原価・売上総利益</c:v>
                </c:pt>
                <c:pt idx="2">
                  <c:v>販管費・営業利益</c:v>
                </c:pt>
              </c:strCache>
            </c:strRef>
          </c:cat>
          <c:val>
            <c:numRef>
              <c:f>'[1]月間の収支計画(製造・建設) '!$P$103:$P$105</c:f>
              <c:numCache>
                <c:formatCode>General</c:formatCode>
                <c:ptCount val="3"/>
                <c:pt idx="2">
                  <c:v>608750.00000000012</c:v>
                </c:pt>
              </c:numCache>
            </c:numRef>
          </c:val>
          <c:extLst>
            <c:ext xmlns:c16="http://schemas.microsoft.com/office/drawing/2014/chart" uri="{C3380CC4-5D6E-409C-BE32-E72D297353CC}">
              <c16:uniqueId val="{00000008-3713-4CAC-AB12-FD295C886395}"/>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3</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'[1]月間の収支計画(製造・建設) '!$S$102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'!$R$103:$R$105</c:f>
              <c:strCache>
                <c:ptCount val="3"/>
                <c:pt idx="0">
                  <c:v>売上高</c:v>
                </c:pt>
                <c:pt idx="1">
                  <c:v>原価・売上総利益</c:v>
                </c:pt>
                <c:pt idx="2">
                  <c:v>販管費・営業利益</c:v>
                </c:pt>
              </c:strCache>
            </c:strRef>
          </c:cat>
          <c:val>
            <c:numRef>
              <c:f>'[1]月間の収支計画(製造・建設) '!$S$103:$S$105</c:f>
              <c:numCache>
                <c:formatCode>General</c:formatCode>
                <c:ptCount val="3"/>
                <c:pt idx="0">
                  <c:v>3580000.0000000005</c:v>
                </c:pt>
              </c:numCache>
            </c:numRef>
          </c:val>
          <c:extLst>
            <c:ext xmlns:c16="http://schemas.microsoft.com/office/drawing/2014/chart" uri="{C3380CC4-5D6E-409C-BE32-E72D297353CC}">
              <c16:uniqueId val="{00000000-A26A-4FEC-B44D-2BCDBCF7A620}"/>
            </c:ext>
          </c:extLst>
        </c:ser>
        <c:ser>
          <c:idx val="1"/>
          <c:order val="1"/>
          <c:tx>
            <c:strRef>
              <c:f>'[1]月間の収支計画(製造・建設) '!$T$102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'!$R$103:$R$105</c:f>
              <c:strCache>
                <c:ptCount val="3"/>
                <c:pt idx="0">
                  <c:v>売上高</c:v>
                </c:pt>
                <c:pt idx="1">
                  <c:v>原価・売上総利益</c:v>
                </c:pt>
                <c:pt idx="2">
                  <c:v>販管費・営業利益</c:v>
                </c:pt>
              </c:strCache>
            </c:strRef>
          </c:cat>
          <c:val>
            <c:numRef>
              <c:f>'[1]月間の収支計画(製造・建設) '!$T$103:$T$105</c:f>
              <c:numCache>
                <c:formatCode>General</c:formatCode>
                <c:ptCount val="3"/>
                <c:pt idx="1">
                  <c:v>2685000.0000000005</c:v>
                </c:pt>
              </c:numCache>
            </c:numRef>
          </c:val>
          <c:extLst>
            <c:ext xmlns:c16="http://schemas.microsoft.com/office/drawing/2014/chart" uri="{C3380CC4-5D6E-409C-BE32-E72D297353CC}">
              <c16:uniqueId val="{00000001-A26A-4FEC-B44D-2BCDBCF7A620}"/>
            </c:ext>
          </c:extLst>
        </c:ser>
        <c:ser>
          <c:idx val="2"/>
          <c:order val="2"/>
          <c:tx>
            <c:strRef>
              <c:f>'[1]月間の収支計画(製造・建設) '!$U$102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A26A-4FEC-B44D-2BCDBCF7A620}"/>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'!$R$103:$R$105</c:f>
              <c:strCache>
                <c:ptCount val="3"/>
                <c:pt idx="0">
                  <c:v>売上高</c:v>
                </c:pt>
                <c:pt idx="1">
                  <c:v>原価・売上総利益</c:v>
                </c:pt>
                <c:pt idx="2">
                  <c:v>販管費・営業利益</c:v>
                </c:pt>
              </c:strCache>
            </c:strRef>
          </c:cat>
          <c:val>
            <c:numRef>
              <c:f>'[1]月間の収支計画(製造・建設) '!$U$103:$U$105</c:f>
              <c:numCache>
                <c:formatCode>General</c:formatCode>
                <c:ptCount val="3"/>
                <c:pt idx="1">
                  <c:v>895000.00000000012</c:v>
                </c:pt>
              </c:numCache>
            </c:numRef>
          </c:val>
          <c:extLst>
            <c:ext xmlns:c16="http://schemas.microsoft.com/office/drawing/2014/chart" uri="{C3380CC4-5D6E-409C-BE32-E72D297353CC}">
              <c16:uniqueId val="{00000003-A26A-4FEC-B44D-2BCDBCF7A620}"/>
            </c:ext>
          </c:extLst>
        </c:ser>
        <c:ser>
          <c:idx val="3"/>
          <c:order val="3"/>
          <c:tx>
            <c:strRef>
              <c:f>'[1]月間の収支計画(製造・建設) '!$V$102</c:f>
              <c:strCache>
                <c:ptCount val="1"/>
                <c:pt idx="0">
                  <c:v>利益</c:v>
                </c:pt>
              </c:strCache>
            </c:strRef>
          </c:tx>
          <c:spPr>
            <a:gradFill>
              <a:gsLst>
                <a:gs pos="0">
                  <a:schemeClr val="accent2">
                    <a:lumMod val="0"/>
                    <a:lumOff val="100000"/>
                  </a:schemeClr>
                </a:gs>
                <a:gs pos="35000">
                  <a:schemeClr val="accent2">
                    <a:lumMod val="0"/>
                    <a:lumOff val="100000"/>
                  </a:schemeClr>
                </a:gs>
                <a:gs pos="100000">
                  <a:schemeClr val="accent2">
                    <a:lumMod val="100000"/>
                  </a:schemeClr>
                </a:gs>
              </a:gsLst>
              <a:lin ang="5400000" scaled="1"/>
            </a:gradFill>
            <a:ln>
              <a:noFill/>
            </a:ln>
            <a:effectLst/>
          </c:spPr>
          <c:invertIfNegative val="0"/>
          <c:dLbls>
            <c:dLbl>
              <c:idx val="2"/>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A26A-4FEC-B44D-2BCDBCF7A620}"/>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'!$R$103:$R$105</c:f>
              <c:strCache>
                <c:ptCount val="3"/>
                <c:pt idx="0">
                  <c:v>売上高</c:v>
                </c:pt>
                <c:pt idx="1">
                  <c:v>原価・売上総利益</c:v>
                </c:pt>
                <c:pt idx="2">
                  <c:v>販管費・営業利益</c:v>
                </c:pt>
              </c:strCache>
            </c:strRef>
          </c:cat>
          <c:val>
            <c:numRef>
              <c:f>'[1]月間の収支計画(製造・建設) '!$V$103:$V$105</c:f>
              <c:numCache>
                <c:formatCode>General</c:formatCode>
                <c:ptCount val="3"/>
                <c:pt idx="2">
                  <c:v>1910000.0000000005</c:v>
                </c:pt>
              </c:numCache>
            </c:numRef>
          </c:val>
          <c:extLst>
            <c:ext xmlns:c16="http://schemas.microsoft.com/office/drawing/2014/chart" uri="{C3380CC4-5D6E-409C-BE32-E72D297353CC}">
              <c16:uniqueId val="{00000005-A26A-4FEC-B44D-2BCDBCF7A620}"/>
            </c:ext>
          </c:extLst>
        </c:ser>
        <c:ser>
          <c:idx val="4"/>
          <c:order val="4"/>
          <c:tx>
            <c:strRef>
              <c:f>'[1]月間の収支計画(製造・建設) '!$W$102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'[1]月間の収支計画(製造・建設) '!$R$103:$R$105</c:f>
              <c:strCache>
                <c:ptCount val="3"/>
                <c:pt idx="0">
                  <c:v>売上高</c:v>
                </c:pt>
                <c:pt idx="1">
                  <c:v>原価・売上総利益</c:v>
                </c:pt>
                <c:pt idx="2">
                  <c:v>販管費・営業利益</c:v>
                </c:pt>
              </c:strCache>
            </c:strRef>
          </c:cat>
          <c:val>
            <c:numRef>
              <c:f>'[1]月間の収支計画(製造・建設) '!$W$103:$W$105</c:f>
              <c:numCache>
                <c:formatCode>General</c:formatCode>
                <c:ptCount val="3"/>
                <c:pt idx="2">
                  <c:v>775000</c:v>
                </c:pt>
              </c:numCache>
            </c:numRef>
          </c:val>
          <c:extLst>
            <c:ext xmlns:c16="http://schemas.microsoft.com/office/drawing/2014/chart" uri="{C3380CC4-5D6E-409C-BE32-E72D297353CC}">
              <c16:uniqueId val="{00000006-A26A-4FEC-B44D-2BCDBCF7A620}"/>
            </c:ext>
          </c:extLst>
        </c:ser>
        <c:ser>
          <c:idx val="5"/>
          <c:order val="5"/>
          <c:tx>
            <c:strRef>
              <c:f>'[1]月間の収支計画(製造・建設) '!$X$102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'[1]月間の収支計画(製造・建設) '!$R$103:$R$105</c:f>
              <c:strCache>
                <c:ptCount val="3"/>
                <c:pt idx="0">
                  <c:v>売上高</c:v>
                </c:pt>
                <c:pt idx="1">
                  <c:v>原価・売上総利益</c:v>
                </c:pt>
                <c:pt idx="2">
                  <c:v>販管費・営業利益</c:v>
                </c:pt>
              </c:strCache>
            </c:strRef>
          </c:cat>
          <c:val>
            <c:numRef>
              <c:f>'[1]月間の収支計画(製造・建設) '!$X$103:$X$105</c:f>
              <c:numCache>
                <c:formatCode>General</c:formatCode>
                <c:ptCount val="3"/>
                <c:pt idx="2">
                  <c:v>895000.00000000012</c:v>
                </c:pt>
              </c:numCache>
            </c:numRef>
          </c:val>
          <c:extLst>
            <c:ext xmlns:c16="http://schemas.microsoft.com/office/drawing/2014/chart" uri="{C3380CC4-5D6E-409C-BE32-E72D297353CC}">
              <c16:uniqueId val="{00000007-A26A-4FEC-B44D-2BCDBCF7A620}"/>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050"/>
              <a:t>(</a:t>
            </a:r>
            <a:r>
              <a:rPr lang="ja-JP" altLang="en-US" sz="1050"/>
              <a:t>創業時</a:t>
            </a:r>
            <a:r>
              <a:rPr lang="en-US" altLang="ja-JP" sz="1050"/>
              <a:t>)</a:t>
            </a:r>
            <a:endParaRPr lang="ja-JP"/>
          </a:p>
        </c:rich>
      </c:tx>
      <c:layout>
        <c:manualLayout>
          <c:xMode val="edge"/>
          <c:yMode val="edge"/>
          <c:x val="0.27900274818588855"/>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'[1]月間の収支計画(製造・建設) '!$B$95</c:f>
              <c:strCache>
                <c:ptCount val="1"/>
                <c:pt idx="0">
                  <c:v>目標売上高</c:v>
                </c:pt>
              </c:strCache>
            </c:strRef>
          </c:tx>
          <c:spPr>
            <a:noFill/>
            <a:ln w="12700">
              <a:solidFill>
                <a:srgbClr val="FF0000"/>
              </a:solidFill>
              <a:prstDash val="dash"/>
            </a:ln>
            <a:effectLst/>
          </c:spPr>
          <c:dLbls>
            <c:dLbl>
              <c:idx val="0"/>
              <c:layout>
                <c:manualLayout>
                  <c:x val="0.11607843137254902"/>
                  <c:y val="-0.23412698412698413"/>
                </c:manualLayout>
              </c:layout>
              <c:tx>
                <c:rich>
                  <a:bodyPr/>
                  <a:lstStyle/>
                  <a:p>
                    <a:fld id="{D697696D-E765-4E09-9A56-D88E318BBEDC}" type="SERIESNAME">
                      <a:rPr lang="ja-JP" altLang="en-US">
                        <a:solidFill>
                          <a:srgbClr val="FF0000"/>
                        </a:solidFill>
                      </a:rPr>
                      <a:pPr/>
                      <a:t>[系列名]</a:t>
                    </a:fld>
                    <a:r>
                      <a:rPr lang="ja-JP" altLang="en-US" baseline="0"/>
                      <a:t>
</a:t>
                    </a:r>
                    <a:fld id="{121A6BDB-987D-475B-B438-343D3919606B}" type="VALUE">
                      <a:rPr lang="en-US" altLang="ja-JP" baseline="0"/>
                      <a:pPr/>
                      <a:t>[値]</a:t>
                    </a:fld>
                    <a:endParaRPr lang="ja-JP" alt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08FD-49F0-ABD4-9FEA8C8F9D04}"/>
                </c:ext>
              </c:extLst>
            </c:dLbl>
            <c:dLbl>
              <c:idx val="1"/>
              <c:delete val="1"/>
              <c:extLst>
                <c:ext xmlns:c15="http://schemas.microsoft.com/office/drawing/2012/chart" uri="{CE6537A1-D6FC-4f65-9D91-7224C49458BB}"/>
                <c:ext xmlns:c16="http://schemas.microsoft.com/office/drawing/2014/chart" uri="{C3380CC4-5D6E-409C-BE32-E72D297353CC}">
                  <c16:uniqueId val="{00000001-08FD-49F0-ABD4-9FEA8C8F9D04}"/>
                </c:ext>
              </c:extLst>
            </c:dLbl>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'!$C$95:$D$95</c:f>
              <c:numCache>
                <c:formatCode>General</c:formatCode>
                <c:ptCount val="2"/>
                <c:pt idx="0">
                  <c:v>2241527.5</c:v>
                </c:pt>
                <c:pt idx="1">
                  <c:v>2241527.5</c:v>
                </c:pt>
              </c:numCache>
            </c:numRef>
          </c:val>
          <c:extLst>
            <c:ext xmlns:c16="http://schemas.microsoft.com/office/drawing/2014/chart" uri="{C3380CC4-5D6E-409C-BE32-E72D297353CC}">
              <c16:uniqueId val="{00000002-08FD-49F0-ABD4-9FEA8C8F9D04}"/>
            </c:ext>
          </c:extLst>
        </c:ser>
        <c:ser>
          <c:idx val="1"/>
          <c:order val="1"/>
          <c:tx>
            <c:strRef>
              <c:f>'[1]月間の収支計画(製造・建設) '!$B$96</c:f>
              <c:strCache>
                <c:ptCount val="1"/>
                <c:pt idx="0">
                  <c:v>売上高</c:v>
                </c:pt>
              </c:strCache>
            </c:strRef>
          </c:tx>
          <c:spPr>
            <a:noFill/>
            <a:ln w="31750">
              <a:solidFill>
                <a:schemeClr val="accent2"/>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08FD-49F0-ABD4-9FEA8C8F9D04}"/>
                </c:ext>
              </c:extLst>
            </c:dLbl>
            <c:dLbl>
              <c:idx val="1"/>
              <c:layout>
                <c:manualLayout>
                  <c:x val="-5.0196078431372547E-2"/>
                  <c:y val="-0.45634920634920634"/>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08FD-49F0-ABD4-9FEA8C8F9D04}"/>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'!$C$96:$D$96</c:f>
              <c:numCache>
                <c:formatCode>General</c:formatCode>
                <c:ptCount val="2"/>
                <c:pt idx="0">
                  <c:v>0</c:v>
                </c:pt>
                <c:pt idx="1">
                  <c:v>2062500</c:v>
                </c:pt>
              </c:numCache>
            </c:numRef>
          </c:val>
          <c:extLst>
            <c:ext xmlns:c16="http://schemas.microsoft.com/office/drawing/2014/chart" uri="{C3380CC4-5D6E-409C-BE32-E72D297353CC}">
              <c16:uniqueId val="{00000005-08FD-49F0-ABD4-9FEA8C8F9D04}"/>
            </c:ext>
          </c:extLst>
        </c:ser>
        <c:ser>
          <c:idx val="2"/>
          <c:order val="2"/>
          <c:tx>
            <c:strRef>
              <c:f>'[1]月間の収支計画(製造・建設) '!$B$97</c:f>
              <c:strCache>
                <c:ptCount val="1"/>
                <c:pt idx="0">
                  <c:v>変動費</c:v>
                </c:pt>
              </c:strCache>
            </c:strRef>
          </c:tx>
          <c:spPr>
            <a:noFill/>
            <a:ln w="25400">
              <a:solidFill>
                <a:schemeClr val="accent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08FD-49F0-ABD4-9FEA8C8F9D04}"/>
                </c:ext>
              </c:extLst>
            </c:dLbl>
            <c:dLbl>
              <c:idx val="1"/>
              <c:layout>
                <c:manualLayout>
                  <c:x val="-4.5490319592404009E-2"/>
                  <c:y val="-0.21031730408698912"/>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2887139107611545"/>
                      <c:h val="4.4975003124609413E-2"/>
                    </c:manualLayout>
                  </c15:layout>
                </c:ext>
                <c:ext xmlns:c16="http://schemas.microsoft.com/office/drawing/2014/chart" uri="{C3380CC4-5D6E-409C-BE32-E72D297353CC}">
                  <c16:uniqueId val="{00000007-08FD-49F0-ABD4-9FEA8C8F9D04}"/>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'!$C$97:$D$97</c:f>
              <c:numCache>
                <c:formatCode>General</c:formatCode>
                <c:ptCount val="2"/>
                <c:pt idx="0">
                  <c:v>455000</c:v>
                </c:pt>
                <c:pt idx="1">
                  <c:v>970625</c:v>
                </c:pt>
              </c:numCache>
            </c:numRef>
          </c:val>
          <c:extLst>
            <c:ext xmlns:c16="http://schemas.microsoft.com/office/drawing/2014/chart" uri="{C3380CC4-5D6E-409C-BE32-E72D297353CC}">
              <c16:uniqueId val="{00000008-08FD-49F0-ABD4-9FEA8C8F9D04}"/>
            </c:ext>
          </c:extLst>
        </c:ser>
        <c:ser>
          <c:idx val="3"/>
          <c:order val="3"/>
          <c:tx>
            <c:strRef>
              <c:f>'[1]月間の収支計画(製造・建設) '!$B$98</c:f>
              <c:strCache>
                <c:ptCount val="1"/>
                <c:pt idx="0">
                  <c:v>損益分岐点</c:v>
                </c:pt>
              </c:strCache>
            </c:strRef>
          </c:tx>
          <c:spPr>
            <a:noFill/>
            <a:ln w="12700">
              <a:solidFill>
                <a:schemeClr val="accent6">
                  <a:lumMod val="75000"/>
                </a:schemeClr>
              </a:solidFill>
              <a:prstDash val="lgDash"/>
            </a:ln>
            <a:effectLst/>
          </c:spPr>
          <c:dLbls>
            <c:dLbl>
              <c:idx val="0"/>
              <c:layout>
                <c:manualLayout>
                  <c:x val="0.12549019607843137"/>
                  <c:y val="-0.19841269841269848"/>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08FD-49F0-ABD4-9FEA8C8F9D04}"/>
                </c:ext>
              </c:extLst>
            </c:dLbl>
            <c:dLbl>
              <c:idx val="1"/>
              <c:delete val="1"/>
              <c:extLst>
                <c:ext xmlns:c15="http://schemas.microsoft.com/office/drawing/2012/chart" uri="{CE6537A1-D6FC-4f65-9D91-7224C49458BB}"/>
                <c:ext xmlns:c16="http://schemas.microsoft.com/office/drawing/2014/chart" uri="{C3380CC4-5D6E-409C-BE32-E72D297353CC}">
                  <c16:uniqueId val="{0000000A-08FD-49F0-ABD4-9FEA8C8F9D0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'!$C$98:$D$98</c:f>
              <c:numCache>
                <c:formatCode>General</c:formatCode>
                <c:ptCount val="2"/>
                <c:pt idx="0">
                  <c:v>606666.66666666663</c:v>
                </c:pt>
                <c:pt idx="1">
                  <c:v>606666.66666666663</c:v>
                </c:pt>
              </c:numCache>
            </c:numRef>
          </c:val>
          <c:extLst>
            <c:ext xmlns:c16="http://schemas.microsoft.com/office/drawing/2014/chart" uri="{C3380CC4-5D6E-409C-BE32-E72D297353CC}">
              <c16:uniqueId val="{0000000B-08FD-49F0-ABD4-9FEA8C8F9D04}"/>
            </c:ext>
          </c:extLst>
        </c:ser>
        <c:ser>
          <c:idx val="4"/>
          <c:order val="4"/>
          <c:tx>
            <c:strRef>
              <c:f>'[1]月間の収支計画(製造・建設) '!$B$99</c:f>
              <c:strCache>
                <c:ptCount val="1"/>
                <c:pt idx="0">
                  <c:v>固定費</c:v>
                </c:pt>
              </c:strCache>
            </c:strRef>
          </c:tx>
          <c:spPr>
            <a:solidFill>
              <a:schemeClr val="bg2">
                <a:lumMod val="50000"/>
                <a:alpha val="50000"/>
              </a:scheme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08FD-49F0-ABD4-9FEA8C8F9D04}"/>
                </c:ext>
              </c:extLst>
            </c:dLbl>
            <c:dLbl>
              <c:idx val="1"/>
              <c:layout>
                <c:manualLayout>
                  <c:x val="-2.9803674540682414E-2"/>
                  <c:y val="7.9368203974503181E-3"/>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9161648911533117"/>
                      <c:h val="6.0848018997625299E-2"/>
                    </c:manualLayout>
                  </c15:layout>
                </c:ext>
                <c:ext xmlns:c16="http://schemas.microsoft.com/office/drawing/2014/chart" uri="{C3380CC4-5D6E-409C-BE32-E72D297353CC}">
                  <c16:uniqueId val="{0000000D-08FD-49F0-ABD4-9FEA8C8F9D04}"/>
                </c:ext>
              </c:extLst>
            </c:dLbl>
            <c:spPr>
              <a:solidFill>
                <a:sysClr val="window" lastClr="FFFFFF"/>
              </a:solidFill>
              <a:ln>
                <a:solidFill>
                  <a:schemeClr val="bg2">
                    <a:lumMod val="2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'!$C$99:$D$99</c:f>
              <c:numCache>
                <c:formatCode>General</c:formatCode>
                <c:ptCount val="2"/>
                <c:pt idx="0">
                  <c:v>455000</c:v>
                </c:pt>
                <c:pt idx="1">
                  <c:v>455000</c:v>
                </c:pt>
              </c:numCache>
            </c:numRef>
          </c:val>
          <c:extLst>
            <c:ext xmlns:c16="http://schemas.microsoft.com/office/drawing/2014/chart" uri="{C3380CC4-5D6E-409C-BE32-E72D297353CC}">
              <c16:uniqueId val="{0000000E-08FD-49F0-ABD4-9FEA8C8F9D04}"/>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(3</a:t>
            </a:r>
            <a:r>
              <a:rPr lang="ja-JP" altLang="en-US" sz="1100"/>
              <a:t>年後</a:t>
            </a:r>
            <a:r>
              <a:rPr lang="en-US" altLang="ja-JP" sz="1100"/>
              <a:t>)</a:t>
            </a:r>
            <a:endParaRPr lang="ja-JP"/>
          </a:p>
        </c:rich>
      </c:tx>
      <c:layout>
        <c:manualLayout>
          <c:xMode val="edge"/>
          <c:yMode val="edge"/>
          <c:x val="0.28527725798981007"/>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'[1]月間の収支計画(製造・建設) '!$N$95</c:f>
              <c:strCache>
                <c:ptCount val="1"/>
                <c:pt idx="0">
                  <c:v>目標売上高</c:v>
                </c:pt>
              </c:strCache>
            </c:strRef>
          </c:tx>
          <c:spPr>
            <a:noFill/>
            <a:ln w="12700">
              <a:solidFill>
                <a:srgbClr val="FF0000"/>
              </a:solidFill>
              <a:prstDash val="dash"/>
            </a:ln>
            <a:effectLst/>
          </c:spPr>
          <c:dLbls>
            <c:dLbl>
              <c:idx val="0"/>
              <c:layout>
                <c:manualLayout>
                  <c:x val="0.10980392156862745"/>
                  <c:y val="-0.23412698412698416"/>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14338786-8DAC-4CC5-8BF9-1A06E758DCD1}" type="SERIESNAME">
                      <a:rPr lang="ja-JP" altLang="en-US">
                        <a:solidFill>
                          <a:srgbClr val="FF0000"/>
                        </a:solidFill>
                      </a:rPr>
                      <a:pPr>
                        <a:defRPr/>
                      </a:pPr>
                      <a:t>[系列名]</a:t>
                    </a:fld>
                    <a:r>
                      <a:rPr lang="ja-JP" altLang="en-US" baseline="0"/>
                      <a:t>
</a:t>
                    </a:r>
                    <a:fld id="{66E339FD-E11E-4933-A39C-08ADB0B328E2}"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B839-444A-97A1-0AF6E913D461}"/>
                </c:ext>
              </c:extLst>
            </c:dLbl>
            <c:dLbl>
              <c:idx val="1"/>
              <c:delete val="1"/>
              <c:extLst>
                <c:ext xmlns:c15="http://schemas.microsoft.com/office/drawing/2012/chart" uri="{CE6537A1-D6FC-4f65-9D91-7224C49458BB}"/>
                <c:ext xmlns:c16="http://schemas.microsoft.com/office/drawing/2014/chart" uri="{C3380CC4-5D6E-409C-BE32-E72D297353CC}">
                  <c16:uniqueId val="{00000001-B839-444A-97A1-0AF6E913D461}"/>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'!$O$95:$P$95</c:f>
              <c:numCache>
                <c:formatCode>General</c:formatCode>
                <c:ptCount val="2"/>
                <c:pt idx="0">
                  <c:v>3710590</c:v>
                </c:pt>
                <c:pt idx="1">
                  <c:v>3710590</c:v>
                </c:pt>
              </c:numCache>
            </c:numRef>
          </c:val>
          <c:extLst>
            <c:ext xmlns:c16="http://schemas.microsoft.com/office/drawing/2014/chart" uri="{C3380CC4-5D6E-409C-BE32-E72D297353CC}">
              <c16:uniqueId val="{00000002-B839-444A-97A1-0AF6E913D461}"/>
            </c:ext>
          </c:extLst>
        </c:ser>
        <c:ser>
          <c:idx val="1"/>
          <c:order val="1"/>
          <c:tx>
            <c:strRef>
              <c:f>'[1]月間の収支計画(製造・建設) '!$N$96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B839-444A-97A1-0AF6E913D461}"/>
                </c:ext>
              </c:extLst>
            </c:dLbl>
            <c:dLbl>
              <c:idx val="1"/>
              <c:layout>
                <c:manualLayout>
                  <c:x val="-4.7058823529411764E-2"/>
                  <c:y val="-0.42063492063492064"/>
                </c:manualLayout>
              </c:layout>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4-B839-444A-97A1-0AF6E913D46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'!$O$96:$P$96</c:f>
              <c:numCache>
                <c:formatCode>General</c:formatCode>
                <c:ptCount val="2"/>
                <c:pt idx="0">
                  <c:v>0</c:v>
                </c:pt>
                <c:pt idx="1">
                  <c:v>3580000.0000000005</c:v>
                </c:pt>
              </c:numCache>
            </c:numRef>
          </c:val>
          <c:extLst>
            <c:ext xmlns:c16="http://schemas.microsoft.com/office/drawing/2014/chart" uri="{C3380CC4-5D6E-409C-BE32-E72D297353CC}">
              <c16:uniqueId val="{00000005-B839-444A-97A1-0AF6E913D461}"/>
            </c:ext>
          </c:extLst>
        </c:ser>
        <c:ser>
          <c:idx val="2"/>
          <c:order val="2"/>
          <c:tx>
            <c:strRef>
              <c:f>'[1]月間の収支計画(製造・建設) '!$N$97</c:f>
              <c:strCache>
                <c:ptCount val="1"/>
                <c:pt idx="0">
                  <c:v>変動費</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B839-444A-97A1-0AF6E913D461}"/>
                </c:ext>
              </c:extLst>
            </c:dLbl>
            <c:dLbl>
              <c:idx val="1"/>
              <c:layout>
                <c:manualLayout>
                  <c:x val="-3.9215562760537288E-2"/>
                  <c:y val="-0.22222237845269341"/>
                </c:manualLayout>
              </c:layout>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3787975914775356"/>
                      <c:h val="5.2911511061117349E-2"/>
                    </c:manualLayout>
                  </c15:layout>
                </c:ext>
                <c:ext xmlns:c16="http://schemas.microsoft.com/office/drawing/2014/chart" uri="{C3380CC4-5D6E-409C-BE32-E72D297353CC}">
                  <c16:uniqueId val="{00000007-B839-444A-97A1-0AF6E913D46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'!$O$97:$P$97</c:f>
              <c:numCache>
                <c:formatCode>General</c:formatCode>
                <c:ptCount val="2"/>
                <c:pt idx="0">
                  <c:v>775000</c:v>
                </c:pt>
                <c:pt idx="1">
                  <c:v>1670000</c:v>
                </c:pt>
              </c:numCache>
            </c:numRef>
          </c:val>
          <c:extLst>
            <c:ext xmlns:c16="http://schemas.microsoft.com/office/drawing/2014/chart" uri="{C3380CC4-5D6E-409C-BE32-E72D297353CC}">
              <c16:uniqueId val="{00000008-B839-444A-97A1-0AF6E913D461}"/>
            </c:ext>
          </c:extLst>
        </c:ser>
        <c:ser>
          <c:idx val="3"/>
          <c:order val="3"/>
          <c:tx>
            <c:strRef>
              <c:f>'[1]月間の収支計画(製造・建設) '!$N$98</c:f>
              <c:strCache>
                <c:ptCount val="1"/>
                <c:pt idx="0">
                  <c:v>損益分岐点</c:v>
                </c:pt>
              </c:strCache>
            </c:strRef>
          </c:tx>
          <c:spPr>
            <a:noFill/>
            <a:ln w="12700">
              <a:solidFill>
                <a:srgbClr val="70AD47">
                  <a:lumMod val="75000"/>
                </a:srgbClr>
              </a:solidFill>
              <a:prstDash val="lgDash"/>
            </a:ln>
            <a:effectLst/>
          </c:spPr>
          <c:dLbls>
            <c:dLbl>
              <c:idx val="0"/>
              <c:layout>
                <c:manualLayout>
                  <c:x val="0.11294117647058824"/>
                  <c:y val="-0.18253968253968261"/>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B839-444A-97A1-0AF6E913D461}"/>
                </c:ext>
              </c:extLst>
            </c:dLbl>
            <c:dLbl>
              <c:idx val="1"/>
              <c:delete val="1"/>
              <c:extLst>
                <c:ext xmlns:c15="http://schemas.microsoft.com/office/drawing/2012/chart" uri="{CE6537A1-D6FC-4f65-9D91-7224C49458BB}"/>
                <c:ext xmlns:c16="http://schemas.microsoft.com/office/drawing/2014/chart" uri="{C3380CC4-5D6E-409C-BE32-E72D297353CC}">
                  <c16:uniqueId val="{0000000A-B839-444A-97A1-0AF6E913D46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'!$O$98:$P$98</c:f>
              <c:numCache>
                <c:formatCode>General</c:formatCode>
                <c:ptCount val="2"/>
                <c:pt idx="0">
                  <c:v>1033333.3333333334</c:v>
                </c:pt>
                <c:pt idx="1">
                  <c:v>1033333.3333333334</c:v>
                </c:pt>
              </c:numCache>
            </c:numRef>
          </c:val>
          <c:extLst>
            <c:ext xmlns:c16="http://schemas.microsoft.com/office/drawing/2014/chart" uri="{C3380CC4-5D6E-409C-BE32-E72D297353CC}">
              <c16:uniqueId val="{0000000B-B839-444A-97A1-0AF6E913D461}"/>
            </c:ext>
          </c:extLst>
        </c:ser>
        <c:ser>
          <c:idx val="4"/>
          <c:order val="4"/>
          <c:tx>
            <c:strRef>
              <c:f>'[1]月間の収支計画(製造・建設) '!$N$99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B839-444A-97A1-0AF6E913D461}"/>
                </c:ext>
              </c:extLst>
            </c:dLbl>
            <c:dLbl>
              <c:idx val="1"/>
              <c:layout>
                <c:manualLayout>
                  <c:x val="-4.3921321599505944E-2"/>
                  <c:y val="0"/>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5083217538984098"/>
                      <c:h val="6.0848018997625299E-2"/>
                    </c:manualLayout>
                  </c15:layout>
                </c:ext>
                <c:ext xmlns:c16="http://schemas.microsoft.com/office/drawing/2014/chart" uri="{C3380CC4-5D6E-409C-BE32-E72D297353CC}">
                  <c16:uniqueId val="{0000000D-B839-444A-97A1-0AF6E913D46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'!$O$99:$P$99</c:f>
              <c:numCache>
                <c:formatCode>General</c:formatCode>
                <c:ptCount val="2"/>
                <c:pt idx="0">
                  <c:v>775000</c:v>
                </c:pt>
                <c:pt idx="1">
                  <c:v>775000</c:v>
                </c:pt>
              </c:numCache>
            </c:numRef>
          </c:val>
          <c:extLst>
            <c:ext xmlns:c16="http://schemas.microsoft.com/office/drawing/2014/chart" uri="{C3380CC4-5D6E-409C-BE32-E72D297353CC}">
              <c16:uniqueId val="{0000000E-B839-444A-97A1-0AF6E913D461}"/>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(1</a:t>
            </a:r>
            <a:r>
              <a:rPr lang="ja-JP" altLang="en-US" sz="1100"/>
              <a:t>年後</a:t>
            </a:r>
            <a:r>
              <a:rPr lang="en-US" altLang="ja-JP" sz="1100"/>
              <a:t>)</a:t>
            </a:r>
            <a:endParaRPr lang="ja-JP"/>
          </a:p>
        </c:rich>
      </c:tx>
      <c:layout>
        <c:manualLayout>
          <c:xMode val="edge"/>
          <c:yMode val="edge"/>
          <c:x val="0.30096353249961399"/>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662698412698412"/>
          <c:w val="0.83593960166743864"/>
          <c:h val="0.72247187851518557"/>
        </c:manualLayout>
      </c:layout>
      <c:areaChart>
        <c:grouping val="standard"/>
        <c:varyColors val="0"/>
        <c:ser>
          <c:idx val="0"/>
          <c:order val="0"/>
          <c:tx>
            <c:strRef>
              <c:f>'[1]月間の収支計画(製造・建設) '!$H$95</c:f>
              <c:strCache>
                <c:ptCount val="1"/>
                <c:pt idx="0">
                  <c:v>目標売上高</c:v>
                </c:pt>
              </c:strCache>
            </c:strRef>
          </c:tx>
          <c:spPr>
            <a:noFill/>
            <a:ln w="12700">
              <a:solidFill>
                <a:srgbClr val="FF0000"/>
              </a:solidFill>
              <a:prstDash val="dash"/>
            </a:ln>
            <a:effectLst/>
          </c:spPr>
          <c:dLbls>
            <c:dLbl>
              <c:idx val="0"/>
              <c:layout>
                <c:manualLayout>
                  <c:x val="0.11294117647058824"/>
                  <c:y val="-0.198412698412698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724EB316-0EFA-4818-B484-9B8AFE1CBF5F}" type="SERIESNAME">
                      <a:rPr lang="ja-JP" altLang="en-US">
                        <a:solidFill>
                          <a:srgbClr val="FF0000"/>
                        </a:solidFill>
                      </a:rPr>
                      <a:pPr>
                        <a:defRPr/>
                      </a:pPr>
                      <a:t>[系列名]</a:t>
                    </a:fld>
                    <a:r>
                      <a:rPr lang="ja-JP" altLang="en-US" baseline="0"/>
                      <a:t>
</a:t>
                    </a:r>
                    <a:fld id="{B1F1980D-CA8F-41F9-9439-5EC37478AB39}"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BB83-4DB7-8B70-A48B3DCE8459}"/>
                </c:ext>
              </c:extLst>
            </c:dLbl>
            <c:dLbl>
              <c:idx val="1"/>
              <c:delete val="1"/>
              <c:extLst>
                <c:ext xmlns:c15="http://schemas.microsoft.com/office/drawing/2012/chart" uri="{CE6537A1-D6FC-4f65-9D91-7224C49458BB}"/>
                <c:ext xmlns:c16="http://schemas.microsoft.com/office/drawing/2014/chart" uri="{C3380CC4-5D6E-409C-BE32-E72D297353CC}">
                  <c16:uniqueId val="{00000001-BB83-4DB7-8B70-A48B3DCE8459}"/>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'!$I$95:$J$95</c:f>
              <c:numCache>
                <c:formatCode>General</c:formatCode>
                <c:ptCount val="2"/>
                <c:pt idx="0">
                  <c:v>2656215</c:v>
                </c:pt>
                <c:pt idx="1">
                  <c:v>2656215</c:v>
                </c:pt>
              </c:numCache>
            </c:numRef>
          </c:val>
          <c:extLst>
            <c:ext xmlns:c16="http://schemas.microsoft.com/office/drawing/2014/chart" uri="{C3380CC4-5D6E-409C-BE32-E72D297353CC}">
              <c16:uniqueId val="{00000002-BB83-4DB7-8B70-A48B3DCE8459}"/>
            </c:ext>
          </c:extLst>
        </c:ser>
        <c:ser>
          <c:idx val="1"/>
          <c:order val="1"/>
          <c:tx>
            <c:strRef>
              <c:f>'[1]月間の収支計画(製造・建設) '!$H$96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BB83-4DB7-8B70-A48B3DCE8459}"/>
                </c:ext>
              </c:extLst>
            </c:dLbl>
            <c:dLbl>
              <c:idx val="1"/>
              <c:layout>
                <c:manualLayout>
                  <c:x val="-5.6470588235294231E-2"/>
                  <c:y val="-0.4444444444444445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B83-4DB7-8B70-A48B3DCE8459}"/>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'!$I$96:$J$96</c:f>
              <c:numCache>
                <c:formatCode>General</c:formatCode>
                <c:ptCount val="2"/>
                <c:pt idx="0">
                  <c:v>0</c:v>
                </c:pt>
                <c:pt idx="1">
                  <c:v>2435000.0000000005</c:v>
                </c:pt>
              </c:numCache>
            </c:numRef>
          </c:val>
          <c:extLst>
            <c:ext xmlns:c16="http://schemas.microsoft.com/office/drawing/2014/chart" uri="{C3380CC4-5D6E-409C-BE32-E72D297353CC}">
              <c16:uniqueId val="{00000005-BB83-4DB7-8B70-A48B3DCE8459}"/>
            </c:ext>
          </c:extLst>
        </c:ser>
        <c:ser>
          <c:idx val="2"/>
          <c:order val="2"/>
          <c:tx>
            <c:strRef>
              <c:f>'[1]月間の収支計画(製造・建設) '!$H$97</c:f>
              <c:strCache>
                <c:ptCount val="1"/>
                <c:pt idx="0">
                  <c:v>変動費</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BB83-4DB7-8B70-A48B3DCE8459}"/>
                </c:ext>
              </c:extLst>
            </c:dLbl>
            <c:dLbl>
              <c:idx val="1"/>
              <c:layout>
                <c:manualLayout>
                  <c:x val="-5.9607843137254923E-2"/>
                  <c:y val="-0.21031730408698912"/>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5710668519376251"/>
                      <c:h val="5.2911511061117349E-2"/>
                    </c:manualLayout>
                  </c15:layout>
                </c:ext>
                <c:ext xmlns:c16="http://schemas.microsoft.com/office/drawing/2014/chart" uri="{C3380CC4-5D6E-409C-BE32-E72D297353CC}">
                  <c16:uniqueId val="{00000007-BB83-4DB7-8B70-A48B3DCE8459}"/>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'!$I$97:$J$97</c:f>
              <c:numCache>
                <c:formatCode>General</c:formatCode>
                <c:ptCount val="2"/>
                <c:pt idx="0">
                  <c:v>545000</c:v>
                </c:pt>
                <c:pt idx="1">
                  <c:v>1153750</c:v>
                </c:pt>
              </c:numCache>
            </c:numRef>
          </c:val>
          <c:extLst>
            <c:ext xmlns:c16="http://schemas.microsoft.com/office/drawing/2014/chart" uri="{C3380CC4-5D6E-409C-BE32-E72D297353CC}">
              <c16:uniqueId val="{00000008-BB83-4DB7-8B70-A48B3DCE8459}"/>
            </c:ext>
          </c:extLst>
        </c:ser>
        <c:ser>
          <c:idx val="3"/>
          <c:order val="3"/>
          <c:tx>
            <c:strRef>
              <c:f>'[1]月間の収支計画(製造・建設) '!$H$98</c:f>
              <c:strCache>
                <c:ptCount val="1"/>
                <c:pt idx="0">
                  <c:v>損益分岐点</c:v>
                </c:pt>
              </c:strCache>
            </c:strRef>
          </c:tx>
          <c:spPr>
            <a:noFill/>
            <a:ln w="12700">
              <a:solidFill>
                <a:srgbClr val="70AD47">
                  <a:lumMod val="75000"/>
                </a:srgbClr>
              </a:solidFill>
              <a:prstDash val="lgDash"/>
            </a:ln>
            <a:effectLst/>
          </c:spPr>
          <c:dLbls>
            <c:dLbl>
              <c:idx val="0"/>
              <c:layout>
                <c:manualLayout>
                  <c:x val="0.10980392156862745"/>
                  <c:y val="-0.18650793650793657"/>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B83-4DB7-8B70-A48B3DCE8459}"/>
                </c:ext>
              </c:extLst>
            </c:dLbl>
            <c:dLbl>
              <c:idx val="1"/>
              <c:delete val="1"/>
              <c:extLst>
                <c:ext xmlns:c15="http://schemas.microsoft.com/office/drawing/2012/chart" uri="{CE6537A1-D6FC-4f65-9D91-7224C49458BB}"/>
                <c:ext xmlns:c16="http://schemas.microsoft.com/office/drawing/2014/chart" uri="{C3380CC4-5D6E-409C-BE32-E72D297353CC}">
                  <c16:uniqueId val="{0000000A-BB83-4DB7-8B70-A48B3DCE8459}"/>
                </c:ext>
              </c:extLst>
            </c:dLbl>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'!$I$98:$J$98</c:f>
              <c:numCache>
                <c:formatCode>General</c:formatCode>
                <c:ptCount val="2"/>
                <c:pt idx="0">
                  <c:v>726666.66666666663</c:v>
                </c:pt>
                <c:pt idx="1">
                  <c:v>726666.66666666663</c:v>
                </c:pt>
              </c:numCache>
            </c:numRef>
          </c:val>
          <c:extLst>
            <c:ext xmlns:c16="http://schemas.microsoft.com/office/drawing/2014/chart" uri="{C3380CC4-5D6E-409C-BE32-E72D297353CC}">
              <c16:uniqueId val="{0000000B-BB83-4DB7-8B70-A48B3DCE8459}"/>
            </c:ext>
          </c:extLst>
        </c:ser>
        <c:ser>
          <c:idx val="4"/>
          <c:order val="4"/>
          <c:tx>
            <c:strRef>
              <c:f>'[1]月間の収支計画(製造・建設) '!$H$99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BB83-4DB7-8B70-A48B3DCE8459}"/>
                </c:ext>
              </c:extLst>
            </c:dLbl>
            <c:dLbl>
              <c:idx val="1"/>
              <c:layout>
                <c:manualLayout>
                  <c:x val="-2.8235047089702023E-2"/>
                  <c:y val="3.9685664291963501E-3"/>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6338119499768409"/>
                      <c:h val="6.0848018997625299E-2"/>
                    </c:manualLayout>
                  </c15:layout>
                </c:ext>
                <c:ext xmlns:c16="http://schemas.microsoft.com/office/drawing/2014/chart" uri="{C3380CC4-5D6E-409C-BE32-E72D297353CC}">
                  <c16:uniqueId val="{0000000D-BB83-4DB7-8B70-A48B3DCE8459}"/>
                </c:ext>
              </c:extLst>
            </c:dLbl>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'[1]月間の収支計画(製造・建設) '!$I$99:$J$99</c:f>
              <c:numCache>
                <c:formatCode>General</c:formatCode>
                <c:ptCount val="2"/>
                <c:pt idx="0">
                  <c:v>545000</c:v>
                </c:pt>
                <c:pt idx="1">
                  <c:v>545000</c:v>
                </c:pt>
              </c:numCache>
            </c:numRef>
          </c:val>
          <c:extLst>
            <c:ext xmlns:c16="http://schemas.microsoft.com/office/drawing/2014/chart" uri="{C3380CC4-5D6E-409C-BE32-E72D297353CC}">
              <c16:uniqueId val="{0000000E-BB83-4DB7-8B70-A48B3DCE8459}"/>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ja-JP"/>
              <a:t>創業時</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'!$C$103:$C$105</c:f>
              <c:numCache>
                <c:formatCode>#,##0_);[Red]\(#,##0\)</c:formatCode>
                <c:ptCount val="3"/>
                <c:pt idx="0">
                  <c:v>0</c:v>
                </c:pt>
              </c:numCache>
            </c:numRef>
          </c:val>
          <c:extLst>
            <c:ext xmlns:c16="http://schemas.microsoft.com/office/drawing/2014/chart" uri="{C3380CC4-5D6E-409C-BE32-E72D297353CC}">
              <c16:uniqueId val="{00000000-42A7-4B62-A687-E673C0CFB444}"/>
            </c:ext>
          </c:extLst>
        </c:ser>
        <c:ser>
          <c:idx val="1"/>
          <c:order val="1"/>
          <c:tx>
            <c:strRef>
              <c:f>'月間の収支計画(製造・建設) '!$D$102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3C24F898-83CC-45F2-A8A4-5B0B1ECB1F19}" type="SERIESNAME">
                      <a:rPr lang="ja-JP" altLang="en-US" sz="120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42A7-4B62-A687-E673C0CFB444}"/>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'!$D$103:$D$105</c:f>
              <c:numCache>
                <c:formatCode>#,##0_);[Red]\(#,##0\)</c:formatCode>
                <c:ptCount val="3"/>
                <c:pt idx="1">
                  <c:v>0</c:v>
                </c:pt>
              </c:numCache>
            </c:numRef>
          </c:val>
          <c:extLst>
            <c:ext xmlns:c16="http://schemas.microsoft.com/office/drawing/2014/chart" uri="{C3380CC4-5D6E-409C-BE32-E72D297353CC}">
              <c16:uniqueId val="{00000002-42A7-4B62-A687-E673C0CFB444}"/>
            </c:ext>
          </c:extLst>
        </c:ser>
        <c:ser>
          <c:idx val="2"/>
          <c:order val="2"/>
          <c:tx>
            <c:strRef>
              <c:f>'月間の収支計画(製造・建設) '!$E$102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42A7-4B62-A687-E673C0CFB444}"/>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'!$E$103:$E$105</c:f>
              <c:numCache>
                <c:formatCode>#,##0_);[Red]\(#,##0\)</c:formatCode>
                <c:ptCount val="3"/>
                <c:pt idx="1">
                  <c:v>0</c:v>
                </c:pt>
              </c:numCache>
            </c:numRef>
          </c:val>
          <c:extLst>
            <c:ext xmlns:c16="http://schemas.microsoft.com/office/drawing/2014/chart" uri="{C3380CC4-5D6E-409C-BE32-E72D297353CC}">
              <c16:uniqueId val="{00000004-42A7-4B62-A687-E673C0CFB444}"/>
            </c:ext>
          </c:extLst>
        </c:ser>
        <c:ser>
          <c:idx val="3"/>
          <c:order val="3"/>
          <c:tx>
            <c:strRef>
              <c:f>'月間の収支計画(製造・建設) '!$F$102</c:f>
              <c:strCache>
                <c:ptCount val="1"/>
                <c:pt idx="0">
                  <c:v>利益</c:v>
                </c:pt>
              </c:strCache>
            </c:strRef>
          </c:tx>
          <c:spPr>
            <a:gradFill flip="none" rotWithShape="1">
              <a:gsLst>
                <a:gs pos="0">
                  <a:schemeClr val="accent2">
                    <a:lumMod val="0"/>
                    <a:lumOff val="100000"/>
                  </a:schemeClr>
                </a:gs>
                <a:gs pos="4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42A7-4B62-A687-E673C0CFB444}"/>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'!$F$103:$F$105</c:f>
              <c:numCache>
                <c:formatCode>#,##0_);[Red]\(#,##0\)</c:formatCode>
                <c:ptCount val="3"/>
                <c:pt idx="2">
                  <c:v>0</c:v>
                </c:pt>
              </c:numCache>
            </c:numRef>
          </c:val>
          <c:extLst>
            <c:ext xmlns:c16="http://schemas.microsoft.com/office/drawing/2014/chart" uri="{C3380CC4-5D6E-409C-BE32-E72D297353CC}">
              <c16:uniqueId val="{00000006-42A7-4B62-A687-E673C0CFB444}"/>
            </c:ext>
          </c:extLst>
        </c:ser>
        <c:ser>
          <c:idx val="4"/>
          <c:order val="4"/>
          <c:tx>
            <c:strRef>
              <c:f>'月間の収支計画(製造・建設) '!$G$102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'!$G$103:$G$105</c:f>
              <c:numCache>
                <c:formatCode>#,##0_);[Red]\(#,##0\)</c:formatCode>
                <c:ptCount val="3"/>
                <c:pt idx="2">
                  <c:v>0</c:v>
                </c:pt>
              </c:numCache>
            </c:numRef>
          </c:val>
          <c:extLst>
            <c:ext xmlns:c16="http://schemas.microsoft.com/office/drawing/2014/chart" uri="{C3380CC4-5D6E-409C-BE32-E72D297353CC}">
              <c16:uniqueId val="{00000007-42A7-4B62-A687-E673C0CFB444}"/>
            </c:ext>
          </c:extLst>
        </c:ser>
        <c:ser>
          <c:idx val="5"/>
          <c:order val="5"/>
          <c:tx>
            <c:strRef>
              <c:f>'月間の収支計画(製造・建設) '!$H$102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'!$B$103:$B$105</c:f>
              <c:strCache>
                <c:ptCount val="3"/>
                <c:pt idx="0">
                  <c:v>売上高</c:v>
                </c:pt>
                <c:pt idx="1">
                  <c:v>原価・売上総利益</c:v>
                </c:pt>
                <c:pt idx="2">
                  <c:v>販管費・営業利益</c:v>
                </c:pt>
              </c:strCache>
            </c:strRef>
          </c:cat>
          <c:val>
            <c:numRef>
              <c:f>'月間の収支計画(製造・建設) '!$H$103:$H$105</c:f>
              <c:numCache>
                <c:formatCode>#,##0_);[Red]\(#,##0\)</c:formatCode>
                <c:ptCount val="3"/>
                <c:pt idx="2">
                  <c:v>0</c:v>
                </c:pt>
              </c:numCache>
            </c:numRef>
          </c:val>
          <c:extLst>
            <c:ext xmlns:c16="http://schemas.microsoft.com/office/drawing/2014/chart" uri="{C3380CC4-5D6E-409C-BE32-E72D297353CC}">
              <c16:uniqueId val="{00000008-42A7-4B62-A687-E673C0CFB444}"/>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en-US" b="1"/>
              <a:t>1</a:t>
            </a:r>
            <a:r>
              <a:rPr lang="ja-JP" b="1"/>
              <a:t>年後</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'!$K$103:$K$105</c:f>
              <c:numCache>
                <c:formatCode>#,##0_);[Red]\(#,##0\)</c:formatCode>
                <c:ptCount val="3"/>
                <c:pt idx="0">
                  <c:v>0</c:v>
                </c:pt>
              </c:numCache>
            </c:numRef>
          </c:val>
          <c:extLst>
            <c:ext xmlns:c16="http://schemas.microsoft.com/office/drawing/2014/chart" uri="{C3380CC4-5D6E-409C-BE32-E72D297353CC}">
              <c16:uniqueId val="{00000000-6B4B-48DE-A8A2-0D2CAE80AF2C}"/>
            </c:ext>
          </c:extLst>
        </c:ser>
        <c:ser>
          <c:idx val="1"/>
          <c:order val="1"/>
          <c:tx>
            <c:strRef>
              <c:f>'月間の収支計画(製造・建設) '!$L$102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D331FDD9-0A78-410D-91FE-D1A556D3DFFC}" type="SERIESNAME">
                      <a:rPr lang="ja-JP" altLang="en-US" sz="105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6B4B-48DE-A8A2-0D2CAE80AF2C}"/>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'!$L$103:$L$105</c:f>
              <c:numCache>
                <c:formatCode>#,##0_);[Red]\(#,##0\)</c:formatCode>
                <c:ptCount val="3"/>
                <c:pt idx="1">
                  <c:v>0</c:v>
                </c:pt>
              </c:numCache>
            </c:numRef>
          </c:val>
          <c:extLst>
            <c:ext xmlns:c16="http://schemas.microsoft.com/office/drawing/2014/chart" uri="{C3380CC4-5D6E-409C-BE32-E72D297353CC}">
              <c16:uniqueId val="{00000002-6B4B-48DE-A8A2-0D2CAE80AF2C}"/>
            </c:ext>
          </c:extLst>
        </c:ser>
        <c:ser>
          <c:idx val="2"/>
          <c:order val="2"/>
          <c:tx>
            <c:strRef>
              <c:f>'月間の収支計画(製造・建設) '!$M$102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6B4B-48DE-A8A2-0D2CAE80AF2C}"/>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'!$M$103:$M$105</c:f>
              <c:numCache>
                <c:formatCode>#,##0_);[Red]\(#,##0\)</c:formatCode>
                <c:ptCount val="3"/>
                <c:pt idx="1">
                  <c:v>0</c:v>
                </c:pt>
              </c:numCache>
            </c:numRef>
          </c:val>
          <c:extLst>
            <c:ext xmlns:c16="http://schemas.microsoft.com/office/drawing/2014/chart" uri="{C3380CC4-5D6E-409C-BE32-E72D297353CC}">
              <c16:uniqueId val="{00000004-6B4B-48DE-A8A2-0D2CAE80AF2C}"/>
            </c:ext>
          </c:extLst>
        </c:ser>
        <c:ser>
          <c:idx val="3"/>
          <c:order val="3"/>
          <c:tx>
            <c:strRef>
              <c:f>'月間の収支計画(製造・建設) '!$N$102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lin ang="5400000" scaled="1"/>
              <a:tileRect/>
            </a:gradFill>
            <a:ln>
              <a:noFill/>
            </a:ln>
            <a:effectLst/>
          </c:spPr>
          <c:invertIfNegative val="0"/>
          <c:dLbls>
            <c:dLbl>
              <c:idx val="2"/>
              <c:layout/>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6B4B-48DE-A8A2-0D2CAE80AF2C}"/>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'!$N$103:$N$105</c:f>
              <c:numCache>
                <c:formatCode>#,##0_);[Red]\(#,##0\)</c:formatCode>
                <c:ptCount val="3"/>
                <c:pt idx="2">
                  <c:v>0</c:v>
                </c:pt>
              </c:numCache>
            </c:numRef>
          </c:val>
          <c:extLst>
            <c:ext xmlns:c16="http://schemas.microsoft.com/office/drawing/2014/chart" uri="{C3380CC4-5D6E-409C-BE32-E72D297353CC}">
              <c16:uniqueId val="{00000006-6B4B-48DE-A8A2-0D2CAE80AF2C}"/>
            </c:ext>
          </c:extLst>
        </c:ser>
        <c:ser>
          <c:idx val="4"/>
          <c:order val="4"/>
          <c:tx>
            <c:strRef>
              <c:f>'月間の収支計画(製造・建設) '!$O$102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'!$O$103:$O$105</c:f>
              <c:numCache>
                <c:formatCode>#,##0_);[Red]\(#,##0\)</c:formatCode>
                <c:ptCount val="3"/>
                <c:pt idx="2">
                  <c:v>0</c:v>
                </c:pt>
              </c:numCache>
            </c:numRef>
          </c:val>
          <c:extLst>
            <c:ext xmlns:c16="http://schemas.microsoft.com/office/drawing/2014/chart" uri="{C3380CC4-5D6E-409C-BE32-E72D297353CC}">
              <c16:uniqueId val="{00000007-6B4B-48DE-A8A2-0D2CAE80AF2C}"/>
            </c:ext>
          </c:extLst>
        </c:ser>
        <c:ser>
          <c:idx val="5"/>
          <c:order val="5"/>
          <c:tx>
            <c:strRef>
              <c:f>'月間の収支計画(製造・建設) '!$P$102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'!$J$103:$J$105</c:f>
              <c:strCache>
                <c:ptCount val="3"/>
                <c:pt idx="0">
                  <c:v>売上高</c:v>
                </c:pt>
                <c:pt idx="1">
                  <c:v>原価・売上総利益</c:v>
                </c:pt>
                <c:pt idx="2">
                  <c:v>販管費・営業利益</c:v>
                </c:pt>
              </c:strCache>
            </c:strRef>
          </c:cat>
          <c:val>
            <c:numRef>
              <c:f>'月間の収支計画(製造・建設) '!$P$103:$P$105</c:f>
              <c:numCache>
                <c:formatCode>#,##0_);[Red]\(#,##0\)</c:formatCode>
                <c:ptCount val="3"/>
                <c:pt idx="2">
                  <c:v>0</c:v>
                </c:pt>
              </c:numCache>
            </c:numRef>
          </c:val>
          <c:extLst>
            <c:ext xmlns:c16="http://schemas.microsoft.com/office/drawing/2014/chart" uri="{C3380CC4-5D6E-409C-BE32-E72D297353CC}">
              <c16:uniqueId val="{00000008-6B4B-48DE-A8A2-0D2CAE80AF2C}"/>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1</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'!$K$103:$K$105</c:f>
              <c:numCache>
                <c:formatCode>#,##0_);[Red]\(#,##0\)</c:formatCode>
                <c:ptCount val="3"/>
                <c:pt idx="0">
                  <c:v>0</c:v>
                </c:pt>
              </c:numCache>
            </c:numRef>
          </c:val>
          <c:extLst>
            <c:ext xmlns:c16="http://schemas.microsoft.com/office/drawing/2014/chart" uri="{C3380CC4-5D6E-409C-BE32-E72D297353CC}">
              <c16:uniqueId val="{00000000-EBDA-4838-B8A7-0DE0F027E206}"/>
            </c:ext>
          </c:extLst>
        </c:ser>
        <c:ser>
          <c:idx val="1"/>
          <c:order val="1"/>
          <c:tx>
            <c:strRef>
              <c:f>'月間の収支計画(製造・建設) '!$L$102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D331FDD9-0A78-410D-91FE-D1A556D3DFFC}" type="SERIESNAME">
                      <a:rPr lang="ja-JP" altLang="en-US" sz="120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EBDA-4838-B8A7-0DE0F027E206}"/>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'!$L$103:$L$105</c:f>
              <c:numCache>
                <c:formatCode>#,##0_);[Red]\(#,##0\)</c:formatCode>
                <c:ptCount val="3"/>
                <c:pt idx="1">
                  <c:v>0</c:v>
                </c:pt>
              </c:numCache>
            </c:numRef>
          </c:val>
          <c:extLst>
            <c:ext xmlns:c16="http://schemas.microsoft.com/office/drawing/2014/chart" uri="{C3380CC4-5D6E-409C-BE32-E72D297353CC}">
              <c16:uniqueId val="{00000002-EBDA-4838-B8A7-0DE0F027E206}"/>
            </c:ext>
          </c:extLst>
        </c:ser>
        <c:ser>
          <c:idx val="2"/>
          <c:order val="2"/>
          <c:tx>
            <c:strRef>
              <c:f>'月間の収支計画(製造・建設) '!$M$102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EBDA-4838-B8A7-0DE0F027E206}"/>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'!$M$103:$M$105</c:f>
              <c:numCache>
                <c:formatCode>#,##0_);[Red]\(#,##0\)</c:formatCode>
                <c:ptCount val="3"/>
                <c:pt idx="1">
                  <c:v>0</c:v>
                </c:pt>
              </c:numCache>
            </c:numRef>
          </c:val>
          <c:extLst>
            <c:ext xmlns:c16="http://schemas.microsoft.com/office/drawing/2014/chart" uri="{C3380CC4-5D6E-409C-BE32-E72D297353CC}">
              <c16:uniqueId val="{00000004-EBDA-4838-B8A7-0DE0F027E206}"/>
            </c:ext>
          </c:extLst>
        </c:ser>
        <c:ser>
          <c:idx val="3"/>
          <c:order val="3"/>
          <c:tx>
            <c:strRef>
              <c:f>'月間の収支計画(製造・建設) '!$N$102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EBDA-4838-B8A7-0DE0F027E206}"/>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'!$N$103:$N$105</c:f>
              <c:numCache>
                <c:formatCode>#,##0_);[Red]\(#,##0\)</c:formatCode>
                <c:ptCount val="3"/>
                <c:pt idx="2">
                  <c:v>0</c:v>
                </c:pt>
              </c:numCache>
            </c:numRef>
          </c:val>
          <c:extLst>
            <c:ext xmlns:c16="http://schemas.microsoft.com/office/drawing/2014/chart" uri="{C3380CC4-5D6E-409C-BE32-E72D297353CC}">
              <c16:uniqueId val="{00000006-EBDA-4838-B8A7-0DE0F027E206}"/>
            </c:ext>
          </c:extLst>
        </c:ser>
        <c:ser>
          <c:idx val="4"/>
          <c:order val="4"/>
          <c:tx>
            <c:strRef>
              <c:f>'月間の収支計画(製造・建設) '!$O$102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'!$O$103:$O$105</c:f>
              <c:numCache>
                <c:formatCode>#,##0_);[Red]\(#,##0\)</c:formatCode>
                <c:ptCount val="3"/>
                <c:pt idx="2">
                  <c:v>0</c:v>
                </c:pt>
              </c:numCache>
            </c:numRef>
          </c:val>
          <c:extLst>
            <c:ext xmlns:c16="http://schemas.microsoft.com/office/drawing/2014/chart" uri="{C3380CC4-5D6E-409C-BE32-E72D297353CC}">
              <c16:uniqueId val="{00000007-EBDA-4838-B8A7-0DE0F027E206}"/>
            </c:ext>
          </c:extLst>
        </c:ser>
        <c:ser>
          <c:idx val="5"/>
          <c:order val="5"/>
          <c:tx>
            <c:strRef>
              <c:f>'月間の収支計画(製造・建設) '!$P$102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'!$J$103:$J$105</c:f>
              <c:strCache>
                <c:ptCount val="3"/>
                <c:pt idx="0">
                  <c:v>売上高</c:v>
                </c:pt>
                <c:pt idx="1">
                  <c:v>原価・売上総利益</c:v>
                </c:pt>
                <c:pt idx="2">
                  <c:v>販管費・営業利益</c:v>
                </c:pt>
              </c:strCache>
            </c:strRef>
          </c:cat>
          <c:val>
            <c:numRef>
              <c:f>'月間の収支計画(製造・建設) '!$P$103:$P$105</c:f>
              <c:numCache>
                <c:formatCode>#,##0_);[Red]\(#,##0\)</c:formatCode>
                <c:ptCount val="3"/>
                <c:pt idx="2">
                  <c:v>0</c:v>
                </c:pt>
              </c:numCache>
            </c:numRef>
          </c:val>
          <c:extLst>
            <c:ext xmlns:c16="http://schemas.microsoft.com/office/drawing/2014/chart" uri="{C3380CC4-5D6E-409C-BE32-E72D297353CC}">
              <c16:uniqueId val="{00000008-EBDA-4838-B8A7-0DE0F027E206}"/>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3</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'!$S$103:$S$105</c:f>
              <c:numCache>
                <c:formatCode>#,##0_);[Red]\(#,##0\)</c:formatCode>
                <c:ptCount val="3"/>
                <c:pt idx="0">
                  <c:v>0</c:v>
                </c:pt>
              </c:numCache>
            </c:numRef>
          </c:val>
          <c:extLst>
            <c:ext xmlns:c16="http://schemas.microsoft.com/office/drawing/2014/chart" uri="{C3380CC4-5D6E-409C-BE32-E72D297353CC}">
              <c16:uniqueId val="{00000000-3D6A-491A-B061-4FE22B5A1FCA}"/>
            </c:ext>
          </c:extLst>
        </c:ser>
        <c:ser>
          <c:idx val="1"/>
          <c:order val="1"/>
          <c:tx>
            <c:strRef>
              <c:f>'月間の収支計画(製造・建設) '!$T$102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'!$T$103:$T$105</c:f>
              <c:numCache>
                <c:formatCode>#,##0_);[Red]\(#,##0\)</c:formatCode>
                <c:ptCount val="3"/>
                <c:pt idx="1">
                  <c:v>0</c:v>
                </c:pt>
              </c:numCache>
            </c:numRef>
          </c:val>
          <c:extLst>
            <c:ext xmlns:c16="http://schemas.microsoft.com/office/drawing/2014/chart" uri="{C3380CC4-5D6E-409C-BE32-E72D297353CC}">
              <c16:uniqueId val="{00000001-3D6A-491A-B061-4FE22B5A1FCA}"/>
            </c:ext>
          </c:extLst>
        </c:ser>
        <c:ser>
          <c:idx val="2"/>
          <c:order val="2"/>
          <c:tx>
            <c:strRef>
              <c:f>'月間の収支計画(製造・建設) '!$U$102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D6A-491A-B061-4FE22B5A1FCA}"/>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'!$U$103:$U$105</c:f>
              <c:numCache>
                <c:formatCode>#,##0_);[Red]\(#,##0\)</c:formatCode>
                <c:ptCount val="3"/>
                <c:pt idx="1">
                  <c:v>0</c:v>
                </c:pt>
              </c:numCache>
            </c:numRef>
          </c:val>
          <c:extLst>
            <c:ext xmlns:c16="http://schemas.microsoft.com/office/drawing/2014/chart" uri="{C3380CC4-5D6E-409C-BE32-E72D297353CC}">
              <c16:uniqueId val="{00000003-3D6A-491A-B061-4FE22B5A1FCA}"/>
            </c:ext>
          </c:extLst>
        </c:ser>
        <c:ser>
          <c:idx val="3"/>
          <c:order val="3"/>
          <c:tx>
            <c:strRef>
              <c:f>'月間の収支計画(製造・建設) '!$V$102</c:f>
              <c:strCache>
                <c:ptCount val="1"/>
                <c:pt idx="0">
                  <c:v>利益</c:v>
                </c:pt>
              </c:strCache>
            </c:strRef>
          </c:tx>
          <c:spPr>
            <a:gradFill>
              <a:gsLst>
                <a:gs pos="0">
                  <a:schemeClr val="accent2">
                    <a:lumMod val="0"/>
                    <a:lumOff val="100000"/>
                  </a:schemeClr>
                </a:gs>
                <a:gs pos="35000">
                  <a:schemeClr val="accent2">
                    <a:lumMod val="0"/>
                    <a:lumOff val="100000"/>
                  </a:schemeClr>
                </a:gs>
                <a:gs pos="100000">
                  <a:schemeClr val="accent2">
                    <a:lumMod val="100000"/>
                  </a:schemeClr>
                </a:gs>
              </a:gsLst>
              <a:lin ang="5400000" scaled="1"/>
            </a:gradFill>
            <a:ln>
              <a:noFill/>
            </a:ln>
            <a:effectLst/>
          </c:spPr>
          <c:invertIfNegative val="0"/>
          <c:dLbls>
            <c:dLbl>
              <c:idx val="2"/>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3D6A-491A-B061-4FE22B5A1FCA}"/>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'!$V$103:$V$105</c:f>
              <c:numCache>
                <c:formatCode>#,##0_);[Red]\(#,##0\)</c:formatCode>
                <c:ptCount val="3"/>
                <c:pt idx="2">
                  <c:v>0</c:v>
                </c:pt>
              </c:numCache>
            </c:numRef>
          </c:val>
          <c:extLst>
            <c:ext xmlns:c16="http://schemas.microsoft.com/office/drawing/2014/chart" uri="{C3380CC4-5D6E-409C-BE32-E72D297353CC}">
              <c16:uniqueId val="{00000005-3D6A-491A-B061-4FE22B5A1FCA}"/>
            </c:ext>
          </c:extLst>
        </c:ser>
        <c:ser>
          <c:idx val="4"/>
          <c:order val="4"/>
          <c:tx>
            <c:strRef>
              <c:f>'月間の収支計画(製造・建設) '!$W$102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'!$W$103:$W$105</c:f>
              <c:numCache>
                <c:formatCode>#,##0_);[Red]\(#,##0\)</c:formatCode>
                <c:ptCount val="3"/>
                <c:pt idx="2">
                  <c:v>0</c:v>
                </c:pt>
              </c:numCache>
            </c:numRef>
          </c:val>
          <c:extLst>
            <c:ext xmlns:c16="http://schemas.microsoft.com/office/drawing/2014/chart" uri="{C3380CC4-5D6E-409C-BE32-E72D297353CC}">
              <c16:uniqueId val="{00000006-3D6A-491A-B061-4FE22B5A1FCA}"/>
            </c:ext>
          </c:extLst>
        </c:ser>
        <c:ser>
          <c:idx val="5"/>
          <c:order val="5"/>
          <c:tx>
            <c:strRef>
              <c:f>'月間の収支計画(製造・建設) '!$X$102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'!$R$103:$R$105</c:f>
              <c:strCache>
                <c:ptCount val="3"/>
                <c:pt idx="0">
                  <c:v>売上高</c:v>
                </c:pt>
                <c:pt idx="1">
                  <c:v>原価・売上総利益</c:v>
                </c:pt>
                <c:pt idx="2">
                  <c:v>販管費・営業利益</c:v>
                </c:pt>
              </c:strCache>
            </c:strRef>
          </c:cat>
          <c:val>
            <c:numRef>
              <c:f>'月間の収支計画(製造・建設) '!$X$103:$X$105</c:f>
              <c:numCache>
                <c:formatCode>#,##0_);[Red]\(#,##0\)</c:formatCode>
                <c:ptCount val="3"/>
                <c:pt idx="2">
                  <c:v>0</c:v>
                </c:pt>
              </c:numCache>
            </c:numRef>
          </c:val>
          <c:extLst>
            <c:ext xmlns:c16="http://schemas.microsoft.com/office/drawing/2014/chart" uri="{C3380CC4-5D6E-409C-BE32-E72D297353CC}">
              <c16:uniqueId val="{00000007-3D6A-491A-B061-4FE22B5A1FCA}"/>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050"/>
              <a:t>(</a:t>
            </a:r>
            <a:r>
              <a:rPr lang="ja-JP" altLang="en-US" sz="1050"/>
              <a:t>創業時</a:t>
            </a:r>
            <a:r>
              <a:rPr lang="en-US" altLang="ja-JP" sz="1050"/>
              <a:t>)</a:t>
            </a:r>
            <a:endParaRPr lang="ja-JP"/>
          </a:p>
        </c:rich>
      </c:tx>
      <c:layout>
        <c:manualLayout>
          <c:xMode val="edge"/>
          <c:yMode val="edge"/>
          <c:x val="0.27900274818588855"/>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'月間の収支計画(製造・建設) '!$B$95</c:f>
              <c:strCache>
                <c:ptCount val="1"/>
                <c:pt idx="0">
                  <c:v>目標売上高</c:v>
                </c:pt>
              </c:strCache>
            </c:strRef>
          </c:tx>
          <c:spPr>
            <a:noFill/>
            <a:ln w="12700">
              <a:solidFill>
                <a:srgbClr val="FF0000"/>
              </a:solidFill>
              <a:prstDash val="dash"/>
            </a:ln>
            <a:effectLst/>
          </c:spPr>
          <c:dLbls>
            <c:dLbl>
              <c:idx val="0"/>
              <c:layout>
                <c:manualLayout>
                  <c:x val="0.11607843137254902"/>
                  <c:y val="-0.23412698412698413"/>
                </c:manualLayout>
              </c:layout>
              <c:tx>
                <c:rich>
                  <a:bodyPr/>
                  <a:lstStyle/>
                  <a:p>
                    <a:fld id="{D697696D-E765-4E09-9A56-D88E318BBEDC}" type="SERIESNAME">
                      <a:rPr lang="ja-JP" altLang="en-US">
                        <a:solidFill>
                          <a:srgbClr val="FF0000"/>
                        </a:solidFill>
                      </a:rPr>
                      <a:pPr/>
                      <a:t>[系列名]</a:t>
                    </a:fld>
                    <a:r>
                      <a:rPr lang="ja-JP" altLang="en-US" baseline="0"/>
                      <a:t>
</a:t>
                    </a:r>
                    <a:fld id="{121A6BDB-987D-475B-B438-343D3919606B}" type="VALUE">
                      <a:rPr lang="en-US" altLang="ja-JP" baseline="0"/>
                      <a:pPr/>
                      <a:t>[値]</a:t>
                    </a:fld>
                    <a:endParaRPr lang="ja-JP" alt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89B2-4D6A-BE28-452DB25EE6F1}"/>
                </c:ext>
              </c:extLst>
            </c:dLbl>
            <c:dLbl>
              <c:idx val="1"/>
              <c:delete val="1"/>
              <c:extLst>
                <c:ext xmlns:c15="http://schemas.microsoft.com/office/drawing/2012/chart" uri="{CE6537A1-D6FC-4f65-9D91-7224C49458BB}"/>
                <c:ext xmlns:c16="http://schemas.microsoft.com/office/drawing/2014/chart" uri="{C3380CC4-5D6E-409C-BE32-E72D297353CC}">
                  <c16:uniqueId val="{00000001-89B2-4D6A-BE28-452DB25EE6F1}"/>
                </c:ext>
              </c:extLst>
            </c:dLbl>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'!$C$95:$D$95</c:f>
              <c:numCache>
                <c:formatCode>#,##0_);[Red]\(#,##0\)</c:formatCode>
                <c:ptCount val="2"/>
                <c:pt idx="0">
                  <c:v>0</c:v>
                </c:pt>
                <c:pt idx="1">
                  <c:v>0</c:v>
                </c:pt>
              </c:numCache>
            </c:numRef>
          </c:val>
          <c:extLst>
            <c:ext xmlns:c16="http://schemas.microsoft.com/office/drawing/2014/chart" uri="{C3380CC4-5D6E-409C-BE32-E72D297353CC}">
              <c16:uniqueId val="{00000002-89B2-4D6A-BE28-452DB25EE6F1}"/>
            </c:ext>
          </c:extLst>
        </c:ser>
        <c:ser>
          <c:idx val="1"/>
          <c:order val="1"/>
          <c:tx>
            <c:strRef>
              <c:f>'月間の収支計画(製造・建設) '!$B$96</c:f>
              <c:strCache>
                <c:ptCount val="1"/>
                <c:pt idx="0">
                  <c:v>売上高</c:v>
                </c:pt>
              </c:strCache>
            </c:strRef>
          </c:tx>
          <c:spPr>
            <a:noFill/>
            <a:ln w="31750">
              <a:solidFill>
                <a:schemeClr val="accent2"/>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89B2-4D6A-BE28-452DB25EE6F1}"/>
                </c:ext>
              </c:extLst>
            </c:dLbl>
            <c:dLbl>
              <c:idx val="1"/>
              <c:layout>
                <c:manualLayout>
                  <c:x val="-5.0196078431372547E-2"/>
                  <c:y val="-0.45634920634920634"/>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89B2-4D6A-BE28-452DB25EE6F1}"/>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'!$C$96:$D$96</c:f>
              <c:numCache>
                <c:formatCode>#,##0_);[Red]\(#,##0\)</c:formatCode>
                <c:ptCount val="2"/>
                <c:pt idx="0" formatCode="General">
                  <c:v>0</c:v>
                </c:pt>
                <c:pt idx="1">
                  <c:v>0</c:v>
                </c:pt>
              </c:numCache>
            </c:numRef>
          </c:val>
          <c:extLst>
            <c:ext xmlns:c16="http://schemas.microsoft.com/office/drawing/2014/chart" uri="{C3380CC4-5D6E-409C-BE32-E72D297353CC}">
              <c16:uniqueId val="{00000005-89B2-4D6A-BE28-452DB25EE6F1}"/>
            </c:ext>
          </c:extLst>
        </c:ser>
        <c:ser>
          <c:idx val="2"/>
          <c:order val="2"/>
          <c:tx>
            <c:strRef>
              <c:f>'月間の収支計画(製造・建設) '!$B$97</c:f>
              <c:strCache>
                <c:ptCount val="1"/>
                <c:pt idx="0">
                  <c:v>総費用</c:v>
                </c:pt>
              </c:strCache>
            </c:strRef>
          </c:tx>
          <c:spPr>
            <a:noFill/>
            <a:ln w="25400">
              <a:solidFill>
                <a:schemeClr val="accent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89B2-4D6A-BE28-452DB25EE6F1}"/>
                </c:ext>
              </c:extLst>
            </c:dLbl>
            <c:dLbl>
              <c:idx val="1"/>
              <c:layout>
                <c:manualLayout>
                  <c:x val="-4.5490319592404009E-2"/>
                  <c:y val="-0.21031730408698912"/>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2887139107611545"/>
                      <c:h val="4.4975003124609413E-2"/>
                    </c:manualLayout>
                  </c15:layout>
                </c:ext>
                <c:ext xmlns:c16="http://schemas.microsoft.com/office/drawing/2014/chart" uri="{C3380CC4-5D6E-409C-BE32-E72D297353CC}">
                  <c16:uniqueId val="{00000007-89B2-4D6A-BE28-452DB25EE6F1}"/>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'!$C$97:$D$97</c:f>
              <c:numCache>
                <c:formatCode>#,##0_);[Red]\(#,##0\)</c:formatCode>
                <c:ptCount val="2"/>
                <c:pt idx="0">
                  <c:v>0</c:v>
                </c:pt>
                <c:pt idx="1">
                  <c:v>0</c:v>
                </c:pt>
              </c:numCache>
            </c:numRef>
          </c:val>
          <c:extLst>
            <c:ext xmlns:c16="http://schemas.microsoft.com/office/drawing/2014/chart" uri="{C3380CC4-5D6E-409C-BE32-E72D297353CC}">
              <c16:uniqueId val="{00000008-89B2-4D6A-BE28-452DB25EE6F1}"/>
            </c:ext>
          </c:extLst>
        </c:ser>
        <c:ser>
          <c:idx val="3"/>
          <c:order val="3"/>
          <c:tx>
            <c:strRef>
              <c:f>'月間の収支計画(製造・建設) '!$B$98</c:f>
              <c:strCache>
                <c:ptCount val="1"/>
                <c:pt idx="0">
                  <c:v>損益分岐点</c:v>
                </c:pt>
              </c:strCache>
            </c:strRef>
          </c:tx>
          <c:spPr>
            <a:noFill/>
            <a:ln w="12700">
              <a:solidFill>
                <a:schemeClr val="accent6">
                  <a:lumMod val="75000"/>
                </a:schemeClr>
              </a:solidFill>
              <a:prstDash val="lgDash"/>
            </a:ln>
            <a:effectLst/>
          </c:spPr>
          <c:dLbls>
            <c:dLbl>
              <c:idx val="0"/>
              <c:layout>
                <c:manualLayout>
                  <c:x val="0.12549019607843137"/>
                  <c:y val="-0.19841269841269848"/>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89B2-4D6A-BE28-452DB25EE6F1}"/>
                </c:ext>
              </c:extLst>
            </c:dLbl>
            <c:dLbl>
              <c:idx val="1"/>
              <c:delete val="1"/>
              <c:extLst>
                <c:ext xmlns:c15="http://schemas.microsoft.com/office/drawing/2012/chart" uri="{CE6537A1-D6FC-4f65-9D91-7224C49458BB}"/>
                <c:ext xmlns:c16="http://schemas.microsoft.com/office/drawing/2014/chart" uri="{C3380CC4-5D6E-409C-BE32-E72D297353CC}">
                  <c16:uniqueId val="{0000000A-89B2-4D6A-BE28-452DB25EE6F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'!$C$98:$D$98</c:f>
              <c:numCache>
                <c:formatCode>#,##0_);[Red]\(#,##0\)</c:formatCode>
                <c:ptCount val="2"/>
                <c:pt idx="0">
                  <c:v>0</c:v>
                </c:pt>
                <c:pt idx="1">
                  <c:v>0</c:v>
                </c:pt>
              </c:numCache>
            </c:numRef>
          </c:val>
          <c:extLst>
            <c:ext xmlns:c16="http://schemas.microsoft.com/office/drawing/2014/chart" uri="{C3380CC4-5D6E-409C-BE32-E72D297353CC}">
              <c16:uniqueId val="{0000000B-89B2-4D6A-BE28-452DB25EE6F1}"/>
            </c:ext>
          </c:extLst>
        </c:ser>
        <c:ser>
          <c:idx val="4"/>
          <c:order val="4"/>
          <c:tx>
            <c:strRef>
              <c:f>'月間の収支計画(製造・建設) '!$B$99</c:f>
              <c:strCache>
                <c:ptCount val="1"/>
                <c:pt idx="0">
                  <c:v>固定費</c:v>
                </c:pt>
              </c:strCache>
            </c:strRef>
          </c:tx>
          <c:spPr>
            <a:solidFill>
              <a:schemeClr val="bg2">
                <a:lumMod val="50000"/>
                <a:alpha val="50000"/>
              </a:scheme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89B2-4D6A-BE28-452DB25EE6F1}"/>
                </c:ext>
              </c:extLst>
            </c:dLbl>
            <c:dLbl>
              <c:idx val="1"/>
              <c:layout>
                <c:manualLayout>
                  <c:x val="-2.9803674540682414E-2"/>
                  <c:y val="7.9368203974503181E-3"/>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9161648911533117"/>
                      <c:h val="6.0848018997625299E-2"/>
                    </c:manualLayout>
                  </c15:layout>
                </c:ext>
                <c:ext xmlns:c16="http://schemas.microsoft.com/office/drawing/2014/chart" uri="{C3380CC4-5D6E-409C-BE32-E72D297353CC}">
                  <c16:uniqueId val="{0000000D-89B2-4D6A-BE28-452DB25EE6F1}"/>
                </c:ext>
              </c:extLst>
            </c:dLbl>
            <c:spPr>
              <a:solidFill>
                <a:sysClr val="window" lastClr="FFFFFF"/>
              </a:solidFill>
              <a:ln>
                <a:solidFill>
                  <a:schemeClr val="bg2">
                    <a:lumMod val="2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'!$C$99:$D$99</c:f>
              <c:numCache>
                <c:formatCode>#,##0_);[Red]\(#,##0\)</c:formatCode>
                <c:ptCount val="2"/>
                <c:pt idx="0">
                  <c:v>0</c:v>
                </c:pt>
                <c:pt idx="1">
                  <c:v>0</c:v>
                </c:pt>
              </c:numCache>
            </c:numRef>
          </c:val>
          <c:extLst>
            <c:ext xmlns:c16="http://schemas.microsoft.com/office/drawing/2014/chart" uri="{C3380CC4-5D6E-409C-BE32-E72D297353CC}">
              <c16:uniqueId val="{0000000E-89B2-4D6A-BE28-452DB25EE6F1}"/>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(3</a:t>
            </a:r>
            <a:r>
              <a:rPr lang="ja-JP" altLang="en-US" sz="1100"/>
              <a:t>年後</a:t>
            </a:r>
            <a:r>
              <a:rPr lang="en-US" altLang="ja-JP" sz="1100"/>
              <a:t>)</a:t>
            </a:r>
            <a:endParaRPr lang="ja-JP"/>
          </a:p>
        </c:rich>
      </c:tx>
      <c:layout>
        <c:manualLayout>
          <c:xMode val="edge"/>
          <c:yMode val="edge"/>
          <c:x val="0.28527725798981007"/>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'月間の収支計画(製造・建設) '!$N$95</c:f>
              <c:strCache>
                <c:ptCount val="1"/>
                <c:pt idx="0">
                  <c:v>目標売上高</c:v>
                </c:pt>
              </c:strCache>
            </c:strRef>
          </c:tx>
          <c:spPr>
            <a:noFill/>
            <a:ln w="12700">
              <a:solidFill>
                <a:srgbClr val="FF0000"/>
              </a:solidFill>
              <a:prstDash val="dash"/>
            </a:ln>
            <a:effectLst/>
          </c:spPr>
          <c:dLbls>
            <c:dLbl>
              <c:idx val="0"/>
              <c:layout>
                <c:manualLayout>
                  <c:x val="0.10980392156862745"/>
                  <c:y val="-0.23412698412698416"/>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14338786-8DAC-4CC5-8BF9-1A06E758DCD1}" type="SERIESNAME">
                      <a:rPr lang="ja-JP" altLang="en-US">
                        <a:solidFill>
                          <a:srgbClr val="FF0000"/>
                        </a:solidFill>
                      </a:rPr>
                      <a:pPr>
                        <a:defRPr/>
                      </a:pPr>
                      <a:t>[系列名]</a:t>
                    </a:fld>
                    <a:r>
                      <a:rPr lang="ja-JP" altLang="en-US" baseline="0"/>
                      <a:t>
</a:t>
                    </a:r>
                    <a:fld id="{66E339FD-E11E-4933-A39C-08ADB0B328E2}"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6616-4FB8-846A-EE1CE0A555B8}"/>
                </c:ext>
              </c:extLst>
            </c:dLbl>
            <c:dLbl>
              <c:idx val="1"/>
              <c:delete val="1"/>
              <c:extLst>
                <c:ext xmlns:c15="http://schemas.microsoft.com/office/drawing/2012/chart" uri="{CE6537A1-D6FC-4f65-9D91-7224C49458BB}"/>
                <c:ext xmlns:c16="http://schemas.microsoft.com/office/drawing/2014/chart" uri="{C3380CC4-5D6E-409C-BE32-E72D297353CC}">
                  <c16:uniqueId val="{00000001-6616-4FB8-846A-EE1CE0A555B8}"/>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'!$O$95:$P$95</c:f>
              <c:numCache>
                <c:formatCode>#,##0_);[Red]\(#,##0\)</c:formatCode>
                <c:ptCount val="2"/>
                <c:pt idx="0">
                  <c:v>0</c:v>
                </c:pt>
                <c:pt idx="1">
                  <c:v>0</c:v>
                </c:pt>
              </c:numCache>
            </c:numRef>
          </c:val>
          <c:extLst>
            <c:ext xmlns:c16="http://schemas.microsoft.com/office/drawing/2014/chart" uri="{C3380CC4-5D6E-409C-BE32-E72D297353CC}">
              <c16:uniqueId val="{00000002-6616-4FB8-846A-EE1CE0A555B8}"/>
            </c:ext>
          </c:extLst>
        </c:ser>
        <c:ser>
          <c:idx val="1"/>
          <c:order val="1"/>
          <c:tx>
            <c:strRef>
              <c:f>'月間の収支計画(製造・建設) '!$N$96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6616-4FB8-846A-EE1CE0A555B8}"/>
                </c:ext>
              </c:extLst>
            </c:dLbl>
            <c:dLbl>
              <c:idx val="1"/>
              <c:layout>
                <c:manualLayout>
                  <c:x val="-4.7058823529411764E-2"/>
                  <c:y val="-0.42063492063492064"/>
                </c:manualLayout>
              </c:layout>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4-6616-4FB8-846A-EE1CE0A555B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'!$O$96:$P$96</c:f>
              <c:numCache>
                <c:formatCode>#,##0_);[Red]\(#,##0\)</c:formatCode>
                <c:ptCount val="2"/>
                <c:pt idx="0" formatCode="General">
                  <c:v>0</c:v>
                </c:pt>
                <c:pt idx="1">
                  <c:v>0</c:v>
                </c:pt>
              </c:numCache>
            </c:numRef>
          </c:val>
          <c:extLst>
            <c:ext xmlns:c16="http://schemas.microsoft.com/office/drawing/2014/chart" uri="{C3380CC4-5D6E-409C-BE32-E72D297353CC}">
              <c16:uniqueId val="{00000005-6616-4FB8-846A-EE1CE0A555B8}"/>
            </c:ext>
          </c:extLst>
        </c:ser>
        <c:ser>
          <c:idx val="2"/>
          <c:order val="2"/>
          <c:tx>
            <c:strRef>
              <c:f>'月間の収支計画(製造・建設) '!$N$97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6616-4FB8-846A-EE1CE0A555B8}"/>
                </c:ext>
              </c:extLst>
            </c:dLbl>
            <c:dLbl>
              <c:idx val="1"/>
              <c:layout>
                <c:manualLayout>
                  <c:x val="-3.9215562760537288E-2"/>
                  <c:y val="-0.22222237845269341"/>
                </c:manualLayout>
              </c:layout>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3787975914775356"/>
                      <c:h val="5.2911511061117349E-2"/>
                    </c:manualLayout>
                  </c15:layout>
                </c:ext>
                <c:ext xmlns:c16="http://schemas.microsoft.com/office/drawing/2014/chart" uri="{C3380CC4-5D6E-409C-BE32-E72D297353CC}">
                  <c16:uniqueId val="{00000007-6616-4FB8-846A-EE1CE0A555B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'!$O$97:$P$97</c:f>
              <c:numCache>
                <c:formatCode>#,##0_);[Red]\(#,##0\)</c:formatCode>
                <c:ptCount val="2"/>
                <c:pt idx="0">
                  <c:v>0</c:v>
                </c:pt>
                <c:pt idx="1">
                  <c:v>0</c:v>
                </c:pt>
              </c:numCache>
            </c:numRef>
          </c:val>
          <c:extLst>
            <c:ext xmlns:c16="http://schemas.microsoft.com/office/drawing/2014/chart" uri="{C3380CC4-5D6E-409C-BE32-E72D297353CC}">
              <c16:uniqueId val="{00000008-6616-4FB8-846A-EE1CE0A555B8}"/>
            </c:ext>
          </c:extLst>
        </c:ser>
        <c:ser>
          <c:idx val="3"/>
          <c:order val="3"/>
          <c:tx>
            <c:strRef>
              <c:f>'月間の収支計画(製造・建設) '!$N$98</c:f>
              <c:strCache>
                <c:ptCount val="1"/>
                <c:pt idx="0">
                  <c:v>損益分岐点</c:v>
                </c:pt>
              </c:strCache>
            </c:strRef>
          </c:tx>
          <c:spPr>
            <a:noFill/>
            <a:ln w="12700">
              <a:solidFill>
                <a:srgbClr val="70AD47">
                  <a:lumMod val="75000"/>
                </a:srgbClr>
              </a:solidFill>
              <a:prstDash val="lgDash"/>
            </a:ln>
            <a:effectLst/>
          </c:spPr>
          <c:dLbls>
            <c:dLbl>
              <c:idx val="0"/>
              <c:layout>
                <c:manualLayout>
                  <c:x val="0.11294117647058824"/>
                  <c:y val="-0.18253968253968261"/>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6616-4FB8-846A-EE1CE0A555B8}"/>
                </c:ext>
              </c:extLst>
            </c:dLbl>
            <c:dLbl>
              <c:idx val="1"/>
              <c:delete val="1"/>
              <c:extLst>
                <c:ext xmlns:c15="http://schemas.microsoft.com/office/drawing/2012/chart" uri="{CE6537A1-D6FC-4f65-9D91-7224C49458BB}"/>
                <c:ext xmlns:c16="http://schemas.microsoft.com/office/drawing/2014/chart" uri="{C3380CC4-5D6E-409C-BE32-E72D297353CC}">
                  <c16:uniqueId val="{0000000A-6616-4FB8-846A-EE1CE0A555B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'!$O$98:$P$98</c:f>
              <c:numCache>
                <c:formatCode>#,##0_);[Red]\(#,##0\)</c:formatCode>
                <c:ptCount val="2"/>
                <c:pt idx="0">
                  <c:v>0</c:v>
                </c:pt>
                <c:pt idx="1">
                  <c:v>0</c:v>
                </c:pt>
              </c:numCache>
            </c:numRef>
          </c:val>
          <c:extLst>
            <c:ext xmlns:c16="http://schemas.microsoft.com/office/drawing/2014/chart" uri="{C3380CC4-5D6E-409C-BE32-E72D297353CC}">
              <c16:uniqueId val="{0000000B-6616-4FB8-846A-EE1CE0A555B8}"/>
            </c:ext>
          </c:extLst>
        </c:ser>
        <c:ser>
          <c:idx val="4"/>
          <c:order val="4"/>
          <c:tx>
            <c:strRef>
              <c:f>'月間の収支計画(製造・建設) '!$N$99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6616-4FB8-846A-EE1CE0A555B8}"/>
                </c:ext>
              </c:extLst>
            </c:dLbl>
            <c:dLbl>
              <c:idx val="1"/>
              <c:layout>
                <c:manualLayout>
                  <c:x val="-4.3921321599505944E-2"/>
                  <c:y val="0"/>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5083217538984098"/>
                      <c:h val="6.0848018997625299E-2"/>
                    </c:manualLayout>
                  </c15:layout>
                </c:ext>
                <c:ext xmlns:c16="http://schemas.microsoft.com/office/drawing/2014/chart" uri="{C3380CC4-5D6E-409C-BE32-E72D297353CC}">
                  <c16:uniqueId val="{0000000D-6616-4FB8-846A-EE1CE0A555B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'!$O$99:$P$99</c:f>
              <c:numCache>
                <c:formatCode>#,##0_);[Red]\(#,##0\)</c:formatCode>
                <c:ptCount val="2"/>
                <c:pt idx="0">
                  <c:v>0</c:v>
                </c:pt>
                <c:pt idx="1">
                  <c:v>0</c:v>
                </c:pt>
              </c:numCache>
            </c:numRef>
          </c:val>
          <c:extLst>
            <c:ext xmlns:c16="http://schemas.microsoft.com/office/drawing/2014/chart" uri="{C3380CC4-5D6E-409C-BE32-E72D297353CC}">
              <c16:uniqueId val="{0000000E-6616-4FB8-846A-EE1CE0A555B8}"/>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(1</a:t>
            </a:r>
            <a:r>
              <a:rPr lang="ja-JP" altLang="en-US" sz="1100"/>
              <a:t>年後</a:t>
            </a:r>
            <a:r>
              <a:rPr lang="en-US" altLang="ja-JP" sz="1100"/>
              <a:t>)</a:t>
            </a:r>
            <a:endParaRPr lang="ja-JP"/>
          </a:p>
        </c:rich>
      </c:tx>
      <c:layout>
        <c:manualLayout>
          <c:xMode val="edge"/>
          <c:yMode val="edge"/>
          <c:x val="0.30096353249961399"/>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662698412698412"/>
          <c:w val="0.83593960166743864"/>
          <c:h val="0.72247187851518557"/>
        </c:manualLayout>
      </c:layout>
      <c:areaChart>
        <c:grouping val="standard"/>
        <c:varyColors val="0"/>
        <c:ser>
          <c:idx val="0"/>
          <c:order val="0"/>
          <c:tx>
            <c:strRef>
              <c:f>'月間の収支計画(製造・建設) '!$H$95</c:f>
              <c:strCache>
                <c:ptCount val="1"/>
                <c:pt idx="0">
                  <c:v>目標売上高</c:v>
                </c:pt>
              </c:strCache>
            </c:strRef>
          </c:tx>
          <c:spPr>
            <a:noFill/>
            <a:ln w="12700">
              <a:solidFill>
                <a:srgbClr val="FF0000"/>
              </a:solidFill>
              <a:prstDash val="dash"/>
            </a:ln>
            <a:effectLst/>
          </c:spPr>
          <c:dLbls>
            <c:dLbl>
              <c:idx val="0"/>
              <c:layout>
                <c:manualLayout>
                  <c:x val="0.11294117647058824"/>
                  <c:y val="-0.198412698412698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724EB316-0EFA-4818-B484-9B8AFE1CBF5F}" type="SERIESNAME">
                      <a:rPr lang="ja-JP" altLang="en-US">
                        <a:solidFill>
                          <a:srgbClr val="FF0000"/>
                        </a:solidFill>
                      </a:rPr>
                      <a:pPr>
                        <a:defRPr/>
                      </a:pPr>
                      <a:t>[系列名]</a:t>
                    </a:fld>
                    <a:r>
                      <a:rPr lang="ja-JP" altLang="en-US" baseline="0"/>
                      <a:t>
</a:t>
                    </a:r>
                    <a:fld id="{B1F1980D-CA8F-41F9-9439-5EC37478AB39}"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82A5-489B-8333-3C603E26BB98}"/>
                </c:ext>
              </c:extLst>
            </c:dLbl>
            <c:dLbl>
              <c:idx val="1"/>
              <c:delete val="1"/>
              <c:extLst>
                <c:ext xmlns:c15="http://schemas.microsoft.com/office/drawing/2012/chart" uri="{CE6537A1-D6FC-4f65-9D91-7224C49458BB}"/>
                <c:ext xmlns:c16="http://schemas.microsoft.com/office/drawing/2014/chart" uri="{C3380CC4-5D6E-409C-BE32-E72D297353CC}">
                  <c16:uniqueId val="{00000001-82A5-489B-8333-3C603E26BB98}"/>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'!$I$95:$J$95</c:f>
              <c:numCache>
                <c:formatCode>#,##0_);[Red]\(#,##0\)</c:formatCode>
                <c:ptCount val="2"/>
                <c:pt idx="0">
                  <c:v>0</c:v>
                </c:pt>
                <c:pt idx="1">
                  <c:v>0</c:v>
                </c:pt>
              </c:numCache>
            </c:numRef>
          </c:val>
          <c:extLst>
            <c:ext xmlns:c16="http://schemas.microsoft.com/office/drawing/2014/chart" uri="{C3380CC4-5D6E-409C-BE32-E72D297353CC}">
              <c16:uniqueId val="{00000002-82A5-489B-8333-3C603E26BB98}"/>
            </c:ext>
          </c:extLst>
        </c:ser>
        <c:ser>
          <c:idx val="1"/>
          <c:order val="1"/>
          <c:tx>
            <c:strRef>
              <c:f>'月間の収支計画(製造・建設) '!$H$96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82A5-489B-8333-3C603E26BB98}"/>
                </c:ext>
              </c:extLst>
            </c:dLbl>
            <c:dLbl>
              <c:idx val="1"/>
              <c:layout>
                <c:manualLayout>
                  <c:x val="-5.6470588235294231E-2"/>
                  <c:y val="-0.4444444444444445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82A5-489B-8333-3C603E26BB98}"/>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'!$I$96:$J$96</c:f>
              <c:numCache>
                <c:formatCode>#,##0_);[Red]\(#,##0\)</c:formatCode>
                <c:ptCount val="2"/>
                <c:pt idx="0" formatCode="General">
                  <c:v>0</c:v>
                </c:pt>
                <c:pt idx="1">
                  <c:v>0</c:v>
                </c:pt>
              </c:numCache>
            </c:numRef>
          </c:val>
          <c:extLst>
            <c:ext xmlns:c16="http://schemas.microsoft.com/office/drawing/2014/chart" uri="{C3380CC4-5D6E-409C-BE32-E72D297353CC}">
              <c16:uniqueId val="{00000005-82A5-489B-8333-3C603E26BB98}"/>
            </c:ext>
          </c:extLst>
        </c:ser>
        <c:ser>
          <c:idx val="2"/>
          <c:order val="2"/>
          <c:tx>
            <c:strRef>
              <c:f>'月間の収支計画(製造・建設) '!$H$97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82A5-489B-8333-3C603E26BB98}"/>
                </c:ext>
              </c:extLst>
            </c:dLbl>
            <c:dLbl>
              <c:idx val="1"/>
              <c:layout>
                <c:manualLayout>
                  <c:x val="-5.9607843137254923E-2"/>
                  <c:y val="-0.21031730408698912"/>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5710668519376251"/>
                      <c:h val="5.2911511061117349E-2"/>
                    </c:manualLayout>
                  </c15:layout>
                </c:ext>
                <c:ext xmlns:c16="http://schemas.microsoft.com/office/drawing/2014/chart" uri="{C3380CC4-5D6E-409C-BE32-E72D297353CC}">
                  <c16:uniqueId val="{00000007-82A5-489B-8333-3C603E26BB98}"/>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'!$I$97:$J$97</c:f>
              <c:numCache>
                <c:formatCode>#,##0_);[Red]\(#,##0\)</c:formatCode>
                <c:ptCount val="2"/>
                <c:pt idx="0">
                  <c:v>0</c:v>
                </c:pt>
                <c:pt idx="1">
                  <c:v>0</c:v>
                </c:pt>
              </c:numCache>
            </c:numRef>
          </c:val>
          <c:extLst>
            <c:ext xmlns:c16="http://schemas.microsoft.com/office/drawing/2014/chart" uri="{C3380CC4-5D6E-409C-BE32-E72D297353CC}">
              <c16:uniqueId val="{00000008-82A5-489B-8333-3C603E26BB98}"/>
            </c:ext>
          </c:extLst>
        </c:ser>
        <c:ser>
          <c:idx val="3"/>
          <c:order val="3"/>
          <c:tx>
            <c:strRef>
              <c:f>'月間の収支計画(製造・建設) '!$H$98</c:f>
              <c:strCache>
                <c:ptCount val="1"/>
                <c:pt idx="0">
                  <c:v>損益分岐点</c:v>
                </c:pt>
              </c:strCache>
            </c:strRef>
          </c:tx>
          <c:spPr>
            <a:noFill/>
            <a:ln w="12700">
              <a:solidFill>
                <a:srgbClr val="70AD47">
                  <a:lumMod val="75000"/>
                </a:srgbClr>
              </a:solidFill>
              <a:prstDash val="lgDash"/>
            </a:ln>
            <a:effectLst/>
          </c:spPr>
          <c:dLbls>
            <c:dLbl>
              <c:idx val="0"/>
              <c:layout>
                <c:manualLayout>
                  <c:x val="0.10980392156862745"/>
                  <c:y val="-0.18650793650793657"/>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82A5-489B-8333-3C603E26BB98}"/>
                </c:ext>
              </c:extLst>
            </c:dLbl>
            <c:dLbl>
              <c:idx val="1"/>
              <c:delete val="1"/>
              <c:extLst>
                <c:ext xmlns:c15="http://schemas.microsoft.com/office/drawing/2012/chart" uri="{CE6537A1-D6FC-4f65-9D91-7224C49458BB}"/>
                <c:ext xmlns:c16="http://schemas.microsoft.com/office/drawing/2014/chart" uri="{C3380CC4-5D6E-409C-BE32-E72D297353CC}">
                  <c16:uniqueId val="{0000000A-82A5-489B-8333-3C603E26BB98}"/>
                </c:ext>
              </c:extLst>
            </c:dLbl>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'!$I$98:$J$98</c:f>
              <c:numCache>
                <c:formatCode>#,##0_);[Red]\(#,##0\)</c:formatCode>
                <c:ptCount val="2"/>
                <c:pt idx="0">
                  <c:v>0</c:v>
                </c:pt>
                <c:pt idx="1">
                  <c:v>0</c:v>
                </c:pt>
              </c:numCache>
            </c:numRef>
          </c:val>
          <c:extLst>
            <c:ext xmlns:c16="http://schemas.microsoft.com/office/drawing/2014/chart" uri="{C3380CC4-5D6E-409C-BE32-E72D297353CC}">
              <c16:uniqueId val="{0000000B-82A5-489B-8333-3C603E26BB98}"/>
            </c:ext>
          </c:extLst>
        </c:ser>
        <c:ser>
          <c:idx val="4"/>
          <c:order val="4"/>
          <c:tx>
            <c:strRef>
              <c:f>'月間の収支計画(製造・建設) '!$H$99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82A5-489B-8333-3C603E26BB98}"/>
                </c:ext>
              </c:extLst>
            </c:dLbl>
            <c:dLbl>
              <c:idx val="1"/>
              <c:layout>
                <c:manualLayout>
                  <c:x val="-2.8235047089702023E-2"/>
                  <c:y val="3.9685664291963501E-3"/>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6338119499768409"/>
                      <c:h val="6.0848018997625299E-2"/>
                    </c:manualLayout>
                  </c15:layout>
                </c:ext>
                <c:ext xmlns:c16="http://schemas.microsoft.com/office/drawing/2014/chart" uri="{C3380CC4-5D6E-409C-BE32-E72D297353CC}">
                  <c16:uniqueId val="{0000000D-82A5-489B-8333-3C603E26BB98}"/>
                </c:ext>
              </c:extLst>
            </c:dLbl>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'月間の収支計画(製造・建設) '!$I$99:$J$99</c:f>
              <c:numCache>
                <c:formatCode>#,##0_);[Red]\(#,##0\)</c:formatCode>
                <c:ptCount val="2"/>
                <c:pt idx="0">
                  <c:v>0</c:v>
                </c:pt>
                <c:pt idx="1">
                  <c:v>0</c:v>
                </c:pt>
              </c:numCache>
            </c:numRef>
          </c:val>
          <c:extLst>
            <c:ext xmlns:c16="http://schemas.microsoft.com/office/drawing/2014/chart" uri="{C3380CC4-5D6E-409C-BE32-E72D297353CC}">
              <c16:uniqueId val="{0000000E-82A5-489B-8333-3C603E26BB98}"/>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ja-JP" b="1"/>
              <a:t>創業時</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'!$C$103:$C$105</c:f>
              <c:numCache>
                <c:formatCode>#,##0_);[Red]\(#,##0\)</c:formatCode>
                <c:ptCount val="3"/>
                <c:pt idx="0">
                  <c:v>0</c:v>
                </c:pt>
              </c:numCache>
            </c:numRef>
          </c:val>
          <c:extLst>
            <c:ext xmlns:c16="http://schemas.microsoft.com/office/drawing/2014/chart" uri="{C3380CC4-5D6E-409C-BE32-E72D297353CC}">
              <c16:uniqueId val="{00000000-6483-4B4F-A95D-D6698F37D477}"/>
            </c:ext>
          </c:extLst>
        </c:ser>
        <c:ser>
          <c:idx val="1"/>
          <c:order val="1"/>
          <c:tx>
            <c:strRef>
              <c:f>'月間の収支計画(製造・建設) '!$D$102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3C24F898-83CC-45F2-A8A4-5B0B1ECB1F19}" type="SERIESNAME">
                      <a:rPr lang="ja-JP" altLang="en-US" sz="105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6483-4B4F-A95D-D6698F37D477}"/>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'!$D$103:$D$105</c:f>
              <c:numCache>
                <c:formatCode>#,##0_);[Red]\(#,##0\)</c:formatCode>
                <c:ptCount val="3"/>
                <c:pt idx="1">
                  <c:v>0</c:v>
                </c:pt>
              </c:numCache>
            </c:numRef>
          </c:val>
          <c:extLst>
            <c:ext xmlns:c16="http://schemas.microsoft.com/office/drawing/2014/chart" uri="{C3380CC4-5D6E-409C-BE32-E72D297353CC}">
              <c16:uniqueId val="{00000002-6483-4B4F-A95D-D6698F37D477}"/>
            </c:ext>
          </c:extLst>
        </c:ser>
        <c:ser>
          <c:idx val="2"/>
          <c:order val="2"/>
          <c:tx>
            <c:strRef>
              <c:f>'月間の収支計画(製造・建設) '!$E$102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6483-4B4F-A95D-D6698F37D477}"/>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'!$E$103:$E$105</c:f>
              <c:numCache>
                <c:formatCode>#,##0_);[Red]\(#,##0\)</c:formatCode>
                <c:ptCount val="3"/>
                <c:pt idx="1">
                  <c:v>0</c:v>
                </c:pt>
              </c:numCache>
            </c:numRef>
          </c:val>
          <c:extLst>
            <c:ext xmlns:c16="http://schemas.microsoft.com/office/drawing/2014/chart" uri="{C3380CC4-5D6E-409C-BE32-E72D297353CC}">
              <c16:uniqueId val="{00000004-6483-4B4F-A95D-D6698F37D477}"/>
            </c:ext>
          </c:extLst>
        </c:ser>
        <c:ser>
          <c:idx val="3"/>
          <c:order val="3"/>
          <c:tx>
            <c:strRef>
              <c:f>'月間の収支計画(製造・建設) '!$F$102</c:f>
              <c:strCache>
                <c:ptCount val="1"/>
                <c:pt idx="0">
                  <c:v>利益</c:v>
                </c:pt>
              </c:strCache>
            </c:strRef>
          </c:tx>
          <c:spPr>
            <a:gradFill flip="none" rotWithShape="1">
              <a:gsLst>
                <a:gs pos="0">
                  <a:schemeClr val="accent2">
                    <a:lumMod val="0"/>
                    <a:lumOff val="100000"/>
                  </a:schemeClr>
                </a:gs>
                <a:gs pos="4000">
                  <a:schemeClr val="accent2">
                    <a:lumMod val="0"/>
                    <a:lumOff val="100000"/>
                  </a:schemeClr>
                </a:gs>
                <a:gs pos="100000">
                  <a:schemeClr val="accent2">
                    <a:lumMod val="100000"/>
                  </a:schemeClr>
                </a:gs>
              </a:gsLst>
              <a:lin ang="5400000" scaled="1"/>
              <a:tileRect/>
            </a:gradFill>
            <a:ln>
              <a:noFill/>
            </a:ln>
            <a:effectLst/>
          </c:spPr>
          <c:invertIfNegative val="0"/>
          <c:dLbls>
            <c:dLbl>
              <c:idx val="2"/>
              <c:layout/>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6483-4B4F-A95D-D6698F37D477}"/>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'!$F$103:$F$105</c:f>
              <c:numCache>
                <c:formatCode>#,##0_);[Red]\(#,##0\)</c:formatCode>
                <c:ptCount val="3"/>
                <c:pt idx="2">
                  <c:v>0</c:v>
                </c:pt>
              </c:numCache>
            </c:numRef>
          </c:val>
          <c:extLst>
            <c:ext xmlns:c16="http://schemas.microsoft.com/office/drawing/2014/chart" uri="{C3380CC4-5D6E-409C-BE32-E72D297353CC}">
              <c16:uniqueId val="{00000006-6483-4B4F-A95D-D6698F37D477}"/>
            </c:ext>
          </c:extLst>
        </c:ser>
        <c:ser>
          <c:idx val="4"/>
          <c:order val="4"/>
          <c:tx>
            <c:strRef>
              <c:f>'月間の収支計画(製造・建設) '!$G$102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'!$G$103:$G$105</c:f>
              <c:numCache>
                <c:formatCode>#,##0_);[Red]\(#,##0\)</c:formatCode>
                <c:ptCount val="3"/>
                <c:pt idx="2">
                  <c:v>0</c:v>
                </c:pt>
              </c:numCache>
            </c:numRef>
          </c:val>
          <c:extLst>
            <c:ext xmlns:c16="http://schemas.microsoft.com/office/drawing/2014/chart" uri="{C3380CC4-5D6E-409C-BE32-E72D297353CC}">
              <c16:uniqueId val="{00000007-6483-4B4F-A95D-D6698F37D477}"/>
            </c:ext>
          </c:extLst>
        </c:ser>
        <c:ser>
          <c:idx val="5"/>
          <c:order val="5"/>
          <c:tx>
            <c:strRef>
              <c:f>'月間の収支計画(製造・建設) '!$H$102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'!$B$103:$B$105</c:f>
              <c:strCache>
                <c:ptCount val="3"/>
                <c:pt idx="0">
                  <c:v>売上高</c:v>
                </c:pt>
                <c:pt idx="1">
                  <c:v>原価・売上総利益</c:v>
                </c:pt>
                <c:pt idx="2">
                  <c:v>販管費・営業利益</c:v>
                </c:pt>
              </c:strCache>
            </c:strRef>
          </c:cat>
          <c:val>
            <c:numRef>
              <c:f>'月間の収支計画(製造・建設) '!$H$103:$H$105</c:f>
              <c:numCache>
                <c:formatCode>#,##0_);[Red]\(#,##0\)</c:formatCode>
                <c:ptCount val="3"/>
                <c:pt idx="2">
                  <c:v>0</c:v>
                </c:pt>
              </c:numCache>
            </c:numRef>
          </c:val>
          <c:extLst>
            <c:ext xmlns:c16="http://schemas.microsoft.com/office/drawing/2014/chart" uri="{C3380CC4-5D6E-409C-BE32-E72D297353CC}">
              <c16:uniqueId val="{00000008-6483-4B4F-A95D-D6698F37D477}"/>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en-US" b="1"/>
              <a:t>3</a:t>
            </a:r>
            <a:r>
              <a:rPr lang="ja-JP" b="1"/>
              <a:t>年後</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'!$S$103:$S$105</c:f>
              <c:numCache>
                <c:formatCode>#,##0_);[Red]\(#,##0\)</c:formatCode>
                <c:ptCount val="3"/>
                <c:pt idx="0">
                  <c:v>0</c:v>
                </c:pt>
              </c:numCache>
            </c:numRef>
          </c:val>
          <c:extLst>
            <c:ext xmlns:c16="http://schemas.microsoft.com/office/drawing/2014/chart" uri="{C3380CC4-5D6E-409C-BE32-E72D297353CC}">
              <c16:uniqueId val="{00000000-6AA5-4E54-985D-D170C6BEEEEE}"/>
            </c:ext>
          </c:extLst>
        </c:ser>
        <c:ser>
          <c:idx val="1"/>
          <c:order val="1"/>
          <c:tx>
            <c:strRef>
              <c:f>'月間の収支計画(製造・建設) '!$T$102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'!$T$103:$T$105</c:f>
              <c:numCache>
                <c:formatCode>#,##0_);[Red]\(#,##0\)</c:formatCode>
                <c:ptCount val="3"/>
                <c:pt idx="1">
                  <c:v>0</c:v>
                </c:pt>
              </c:numCache>
            </c:numRef>
          </c:val>
          <c:extLst>
            <c:ext xmlns:c16="http://schemas.microsoft.com/office/drawing/2014/chart" uri="{C3380CC4-5D6E-409C-BE32-E72D297353CC}">
              <c16:uniqueId val="{00000001-6AA5-4E54-985D-D170C6BEEEEE}"/>
            </c:ext>
          </c:extLst>
        </c:ser>
        <c:ser>
          <c:idx val="2"/>
          <c:order val="2"/>
          <c:tx>
            <c:strRef>
              <c:f>'月間の収支計画(製造・建設) '!$U$102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6AA5-4E54-985D-D170C6BEEEEE}"/>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'!$U$103:$U$105</c:f>
              <c:numCache>
                <c:formatCode>#,##0_);[Red]\(#,##0\)</c:formatCode>
                <c:ptCount val="3"/>
                <c:pt idx="1">
                  <c:v>0</c:v>
                </c:pt>
              </c:numCache>
            </c:numRef>
          </c:val>
          <c:extLst>
            <c:ext xmlns:c16="http://schemas.microsoft.com/office/drawing/2014/chart" uri="{C3380CC4-5D6E-409C-BE32-E72D297353CC}">
              <c16:uniqueId val="{00000003-6AA5-4E54-985D-D170C6BEEEEE}"/>
            </c:ext>
          </c:extLst>
        </c:ser>
        <c:ser>
          <c:idx val="3"/>
          <c:order val="3"/>
          <c:tx>
            <c:strRef>
              <c:f>'月間の収支計画(製造・建設) '!$V$102</c:f>
              <c:strCache>
                <c:ptCount val="1"/>
                <c:pt idx="0">
                  <c:v>利益</c:v>
                </c:pt>
              </c:strCache>
            </c:strRef>
          </c:tx>
          <c:spPr>
            <a:gradFill>
              <a:gsLst>
                <a:gs pos="0">
                  <a:schemeClr val="accent2">
                    <a:lumMod val="0"/>
                    <a:lumOff val="100000"/>
                  </a:schemeClr>
                </a:gs>
                <a:gs pos="0">
                  <a:schemeClr val="accent2">
                    <a:lumMod val="0"/>
                    <a:lumOff val="100000"/>
                  </a:schemeClr>
                </a:gs>
                <a:gs pos="100000">
                  <a:schemeClr val="accent2">
                    <a:lumMod val="100000"/>
                  </a:schemeClr>
                </a:gs>
              </a:gsLst>
              <a:lin ang="5400000" scaled="1"/>
            </a:gradFill>
            <a:ln>
              <a:noFill/>
            </a:ln>
            <a:effectLst/>
          </c:spPr>
          <c:invertIfNegative val="0"/>
          <c:dLbls>
            <c:dLbl>
              <c:idx val="2"/>
              <c:layout/>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6AA5-4E54-985D-D170C6BEEEEE}"/>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'!$V$103:$V$105</c:f>
              <c:numCache>
                <c:formatCode>#,##0_);[Red]\(#,##0\)</c:formatCode>
                <c:ptCount val="3"/>
                <c:pt idx="2">
                  <c:v>0</c:v>
                </c:pt>
              </c:numCache>
            </c:numRef>
          </c:val>
          <c:extLst>
            <c:ext xmlns:c16="http://schemas.microsoft.com/office/drawing/2014/chart" uri="{C3380CC4-5D6E-409C-BE32-E72D297353CC}">
              <c16:uniqueId val="{00000005-6AA5-4E54-985D-D170C6BEEEEE}"/>
            </c:ext>
          </c:extLst>
        </c:ser>
        <c:ser>
          <c:idx val="4"/>
          <c:order val="4"/>
          <c:tx>
            <c:strRef>
              <c:f>'月間の収支計画(製造・建設) '!$W$102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'!$W$103:$W$105</c:f>
              <c:numCache>
                <c:formatCode>#,##0_);[Red]\(#,##0\)</c:formatCode>
                <c:ptCount val="3"/>
                <c:pt idx="2">
                  <c:v>0</c:v>
                </c:pt>
              </c:numCache>
            </c:numRef>
          </c:val>
          <c:extLst>
            <c:ext xmlns:c16="http://schemas.microsoft.com/office/drawing/2014/chart" uri="{C3380CC4-5D6E-409C-BE32-E72D297353CC}">
              <c16:uniqueId val="{00000006-6AA5-4E54-985D-D170C6BEEEEE}"/>
            </c:ext>
          </c:extLst>
        </c:ser>
        <c:ser>
          <c:idx val="5"/>
          <c:order val="5"/>
          <c:tx>
            <c:strRef>
              <c:f>'月間の収支計画(製造・建設) '!$X$102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'!$R$103:$R$105</c:f>
              <c:strCache>
                <c:ptCount val="3"/>
                <c:pt idx="0">
                  <c:v>売上高</c:v>
                </c:pt>
                <c:pt idx="1">
                  <c:v>原価・売上総利益</c:v>
                </c:pt>
                <c:pt idx="2">
                  <c:v>販管費・営業利益</c:v>
                </c:pt>
              </c:strCache>
            </c:strRef>
          </c:cat>
          <c:val>
            <c:numRef>
              <c:f>'月間の収支計画(製造・建設) '!$X$103:$X$105</c:f>
              <c:numCache>
                <c:formatCode>#,##0_);[Red]\(#,##0\)</c:formatCode>
                <c:ptCount val="3"/>
                <c:pt idx="2">
                  <c:v>0</c:v>
                </c:pt>
              </c:numCache>
            </c:numRef>
          </c:val>
          <c:extLst>
            <c:ext xmlns:c16="http://schemas.microsoft.com/office/drawing/2014/chart" uri="{C3380CC4-5D6E-409C-BE32-E72D297353CC}">
              <c16:uniqueId val="{00000007-6AA5-4E54-985D-D170C6BEEEEE}"/>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en-US" b="1"/>
              <a:t>1</a:t>
            </a:r>
            <a:r>
              <a:rPr lang="ja-JP" b="1"/>
              <a:t>年後</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'!$K$103:$K$105</c:f>
              <c:numCache>
                <c:formatCode>#,##0_);[Red]\(#,##0\)</c:formatCode>
                <c:ptCount val="3"/>
                <c:pt idx="0">
                  <c:v>0</c:v>
                </c:pt>
              </c:numCache>
            </c:numRef>
          </c:val>
          <c:extLst>
            <c:ext xmlns:c16="http://schemas.microsoft.com/office/drawing/2014/chart" uri="{C3380CC4-5D6E-409C-BE32-E72D297353CC}">
              <c16:uniqueId val="{00000000-6E54-427F-822E-5A1F1B55A240}"/>
            </c:ext>
          </c:extLst>
        </c:ser>
        <c:ser>
          <c:idx val="1"/>
          <c:order val="1"/>
          <c:tx>
            <c:strRef>
              <c:f>'月間の収支計画(製造・建設) '!$L$102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D331FDD9-0A78-410D-91FE-D1A556D3DFFC}" type="SERIESNAME">
                      <a:rPr lang="ja-JP" altLang="en-US" sz="105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6E54-427F-822E-5A1F1B55A240}"/>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'!$L$103:$L$105</c:f>
              <c:numCache>
                <c:formatCode>#,##0_);[Red]\(#,##0\)</c:formatCode>
                <c:ptCount val="3"/>
                <c:pt idx="1">
                  <c:v>0</c:v>
                </c:pt>
              </c:numCache>
            </c:numRef>
          </c:val>
          <c:extLst>
            <c:ext xmlns:c16="http://schemas.microsoft.com/office/drawing/2014/chart" uri="{C3380CC4-5D6E-409C-BE32-E72D297353CC}">
              <c16:uniqueId val="{00000002-6E54-427F-822E-5A1F1B55A240}"/>
            </c:ext>
          </c:extLst>
        </c:ser>
        <c:ser>
          <c:idx val="2"/>
          <c:order val="2"/>
          <c:tx>
            <c:strRef>
              <c:f>'月間の収支計画(製造・建設) '!$M$102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6E54-427F-822E-5A1F1B55A240}"/>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'!$M$103:$M$105</c:f>
              <c:numCache>
                <c:formatCode>#,##0_);[Red]\(#,##0\)</c:formatCode>
                <c:ptCount val="3"/>
                <c:pt idx="1">
                  <c:v>0</c:v>
                </c:pt>
              </c:numCache>
            </c:numRef>
          </c:val>
          <c:extLst>
            <c:ext xmlns:c16="http://schemas.microsoft.com/office/drawing/2014/chart" uri="{C3380CC4-5D6E-409C-BE32-E72D297353CC}">
              <c16:uniqueId val="{00000004-6E54-427F-822E-5A1F1B55A240}"/>
            </c:ext>
          </c:extLst>
        </c:ser>
        <c:ser>
          <c:idx val="3"/>
          <c:order val="3"/>
          <c:tx>
            <c:strRef>
              <c:f>'月間の収支計画(製造・建設) '!$N$102</c:f>
              <c:strCache>
                <c:ptCount val="1"/>
                <c:pt idx="0">
                  <c:v>利益</c:v>
                </c:pt>
              </c:strCache>
            </c:strRef>
          </c:tx>
          <c:spPr>
            <a:gradFill flip="none" rotWithShape="1">
              <a:gsLst>
                <a:gs pos="0">
                  <a:schemeClr val="accent2">
                    <a:lumMod val="0"/>
                    <a:lumOff val="100000"/>
                  </a:schemeClr>
                </a:gs>
                <a:gs pos="0">
                  <a:schemeClr val="accent2">
                    <a:lumMod val="0"/>
                    <a:lumOff val="100000"/>
                  </a:schemeClr>
                </a:gs>
                <a:gs pos="100000">
                  <a:schemeClr val="accent2">
                    <a:lumMod val="100000"/>
                  </a:schemeClr>
                </a:gs>
              </a:gsLst>
              <a:lin ang="5400000" scaled="1"/>
              <a:tileRect/>
            </a:gradFill>
            <a:ln>
              <a:noFill/>
            </a:ln>
            <a:effectLst/>
          </c:spPr>
          <c:invertIfNegative val="0"/>
          <c:dLbls>
            <c:dLbl>
              <c:idx val="2"/>
              <c:layout/>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6E54-427F-822E-5A1F1B55A240}"/>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'!$N$103:$N$105</c:f>
              <c:numCache>
                <c:formatCode>#,##0_);[Red]\(#,##0\)</c:formatCode>
                <c:ptCount val="3"/>
                <c:pt idx="2">
                  <c:v>0</c:v>
                </c:pt>
              </c:numCache>
            </c:numRef>
          </c:val>
          <c:extLst>
            <c:ext xmlns:c16="http://schemas.microsoft.com/office/drawing/2014/chart" uri="{C3380CC4-5D6E-409C-BE32-E72D297353CC}">
              <c16:uniqueId val="{00000006-6E54-427F-822E-5A1F1B55A240}"/>
            </c:ext>
          </c:extLst>
        </c:ser>
        <c:ser>
          <c:idx val="4"/>
          <c:order val="4"/>
          <c:tx>
            <c:strRef>
              <c:f>'月間の収支計画(製造・建設) '!$O$102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'!$O$103:$O$105</c:f>
              <c:numCache>
                <c:formatCode>#,##0_);[Red]\(#,##0\)</c:formatCode>
                <c:ptCount val="3"/>
                <c:pt idx="2">
                  <c:v>0</c:v>
                </c:pt>
              </c:numCache>
            </c:numRef>
          </c:val>
          <c:extLst>
            <c:ext xmlns:c16="http://schemas.microsoft.com/office/drawing/2014/chart" uri="{C3380CC4-5D6E-409C-BE32-E72D297353CC}">
              <c16:uniqueId val="{00000007-6E54-427F-822E-5A1F1B55A240}"/>
            </c:ext>
          </c:extLst>
        </c:ser>
        <c:ser>
          <c:idx val="5"/>
          <c:order val="5"/>
          <c:tx>
            <c:strRef>
              <c:f>'月間の収支計画(製造・建設) '!$P$102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'!$J$103:$J$105</c:f>
              <c:strCache>
                <c:ptCount val="3"/>
                <c:pt idx="0">
                  <c:v>売上高</c:v>
                </c:pt>
                <c:pt idx="1">
                  <c:v>原価・売上総利益</c:v>
                </c:pt>
                <c:pt idx="2">
                  <c:v>販管費・営業利益</c:v>
                </c:pt>
              </c:strCache>
            </c:strRef>
          </c:cat>
          <c:val>
            <c:numRef>
              <c:f>'月間の収支計画(製造・建設) '!$P$103:$P$105</c:f>
              <c:numCache>
                <c:formatCode>#,##0_);[Red]\(#,##0\)</c:formatCode>
                <c:ptCount val="3"/>
                <c:pt idx="2">
                  <c:v>0</c:v>
                </c:pt>
              </c:numCache>
            </c:numRef>
          </c:val>
          <c:extLst>
            <c:ext xmlns:c16="http://schemas.microsoft.com/office/drawing/2014/chart" uri="{C3380CC4-5D6E-409C-BE32-E72D297353CC}">
              <c16:uniqueId val="{00000008-6E54-427F-822E-5A1F1B55A240}"/>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ja-JP" b="1"/>
              <a:t>創業時</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'!$C$103:$C$105</c:f>
              <c:numCache>
                <c:formatCode>#,##0_);[Red]\(#,##0\)</c:formatCode>
                <c:ptCount val="3"/>
                <c:pt idx="0">
                  <c:v>0</c:v>
                </c:pt>
              </c:numCache>
            </c:numRef>
          </c:val>
          <c:extLst>
            <c:ext xmlns:c16="http://schemas.microsoft.com/office/drawing/2014/chart" uri="{C3380CC4-5D6E-409C-BE32-E72D297353CC}">
              <c16:uniqueId val="{00000000-AE18-4677-B248-7C47EA9A89AA}"/>
            </c:ext>
          </c:extLst>
        </c:ser>
        <c:ser>
          <c:idx val="1"/>
          <c:order val="1"/>
          <c:tx>
            <c:strRef>
              <c:f>'月間の収支計画(製造・建設) '!$D$102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3C24F898-83CC-45F2-A8A4-5B0B1ECB1F19}" type="SERIESNAME">
                      <a:rPr lang="ja-JP" altLang="en-US" sz="105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E18-4677-B248-7C47EA9A89A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'!$D$103:$D$105</c:f>
              <c:numCache>
                <c:formatCode>#,##0_);[Red]\(#,##0\)</c:formatCode>
                <c:ptCount val="3"/>
                <c:pt idx="1">
                  <c:v>0</c:v>
                </c:pt>
              </c:numCache>
            </c:numRef>
          </c:val>
          <c:extLst>
            <c:ext xmlns:c16="http://schemas.microsoft.com/office/drawing/2014/chart" uri="{C3380CC4-5D6E-409C-BE32-E72D297353CC}">
              <c16:uniqueId val="{00000002-AE18-4677-B248-7C47EA9A89AA}"/>
            </c:ext>
          </c:extLst>
        </c:ser>
        <c:ser>
          <c:idx val="2"/>
          <c:order val="2"/>
          <c:tx>
            <c:strRef>
              <c:f>'月間の収支計画(製造・建設) '!$E$102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AE18-4677-B248-7C47EA9A89AA}"/>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'!$E$103:$E$105</c:f>
              <c:numCache>
                <c:formatCode>#,##0_);[Red]\(#,##0\)</c:formatCode>
                <c:ptCount val="3"/>
                <c:pt idx="1">
                  <c:v>0</c:v>
                </c:pt>
              </c:numCache>
            </c:numRef>
          </c:val>
          <c:extLst>
            <c:ext xmlns:c16="http://schemas.microsoft.com/office/drawing/2014/chart" uri="{C3380CC4-5D6E-409C-BE32-E72D297353CC}">
              <c16:uniqueId val="{00000004-AE18-4677-B248-7C47EA9A89AA}"/>
            </c:ext>
          </c:extLst>
        </c:ser>
        <c:ser>
          <c:idx val="3"/>
          <c:order val="3"/>
          <c:tx>
            <c:strRef>
              <c:f>'月間の収支計画(製造・建設) '!$F$102</c:f>
              <c:strCache>
                <c:ptCount val="1"/>
                <c:pt idx="0">
                  <c:v>利益</c:v>
                </c:pt>
              </c:strCache>
            </c:strRef>
          </c:tx>
          <c:spPr>
            <a:gradFill flip="none" rotWithShape="1">
              <a:gsLst>
                <a:gs pos="0">
                  <a:schemeClr val="accent2">
                    <a:lumMod val="0"/>
                    <a:lumOff val="100000"/>
                  </a:schemeClr>
                </a:gs>
                <a:gs pos="0">
                  <a:schemeClr val="accent2">
                    <a:lumMod val="0"/>
                    <a:lumOff val="100000"/>
                  </a:schemeClr>
                </a:gs>
                <a:gs pos="100000">
                  <a:schemeClr val="accent2">
                    <a:lumMod val="100000"/>
                  </a:schemeClr>
                </a:gs>
              </a:gsLst>
              <a:lin ang="5400000" scaled="1"/>
              <a:tileRect/>
            </a:gradFill>
            <a:ln>
              <a:noFill/>
            </a:ln>
            <a:effectLst/>
          </c:spPr>
          <c:invertIfNegative val="0"/>
          <c:dLbls>
            <c:dLbl>
              <c:idx val="2"/>
              <c:layout/>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AE18-4677-B248-7C47EA9A89A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'!$F$103:$F$105</c:f>
              <c:numCache>
                <c:formatCode>#,##0_);[Red]\(#,##0\)</c:formatCode>
                <c:ptCount val="3"/>
                <c:pt idx="2">
                  <c:v>0</c:v>
                </c:pt>
              </c:numCache>
            </c:numRef>
          </c:val>
          <c:extLst>
            <c:ext xmlns:c16="http://schemas.microsoft.com/office/drawing/2014/chart" uri="{C3380CC4-5D6E-409C-BE32-E72D297353CC}">
              <c16:uniqueId val="{00000006-AE18-4677-B248-7C47EA9A89AA}"/>
            </c:ext>
          </c:extLst>
        </c:ser>
        <c:ser>
          <c:idx val="4"/>
          <c:order val="4"/>
          <c:tx>
            <c:strRef>
              <c:f>'月間の収支計画(製造・建設) '!$G$102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'!$G$103:$G$105</c:f>
              <c:numCache>
                <c:formatCode>#,##0_);[Red]\(#,##0\)</c:formatCode>
                <c:ptCount val="3"/>
                <c:pt idx="2">
                  <c:v>0</c:v>
                </c:pt>
              </c:numCache>
            </c:numRef>
          </c:val>
          <c:extLst>
            <c:ext xmlns:c16="http://schemas.microsoft.com/office/drawing/2014/chart" uri="{C3380CC4-5D6E-409C-BE32-E72D297353CC}">
              <c16:uniqueId val="{00000007-AE18-4677-B248-7C47EA9A89AA}"/>
            </c:ext>
          </c:extLst>
        </c:ser>
        <c:ser>
          <c:idx val="5"/>
          <c:order val="5"/>
          <c:tx>
            <c:strRef>
              <c:f>'月間の収支計画(製造・建設) '!$H$102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'!$B$103:$B$105</c:f>
              <c:strCache>
                <c:ptCount val="3"/>
                <c:pt idx="0">
                  <c:v>売上高</c:v>
                </c:pt>
                <c:pt idx="1">
                  <c:v>原価・売上総利益</c:v>
                </c:pt>
                <c:pt idx="2">
                  <c:v>販管費・営業利益</c:v>
                </c:pt>
              </c:strCache>
            </c:strRef>
          </c:cat>
          <c:val>
            <c:numRef>
              <c:f>'月間の収支計画(製造・建設) '!$H$103:$H$105</c:f>
              <c:numCache>
                <c:formatCode>#,##0_);[Red]\(#,##0\)</c:formatCode>
                <c:ptCount val="3"/>
                <c:pt idx="2">
                  <c:v>0</c:v>
                </c:pt>
              </c:numCache>
            </c:numRef>
          </c:val>
          <c:extLst>
            <c:ext xmlns:c16="http://schemas.microsoft.com/office/drawing/2014/chart" uri="{C3380CC4-5D6E-409C-BE32-E72D297353CC}">
              <c16:uniqueId val="{00000008-AE18-4677-B248-7C47EA9A89AA}"/>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ja-JP"/>
              <a:t>創業時</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'!$C$103:$C$105</c:f>
              <c:numCache>
                <c:formatCode>#,##0_);[Red]\(#,##0\)</c:formatCode>
                <c:ptCount val="3"/>
                <c:pt idx="0">
                  <c:v>0</c:v>
                </c:pt>
              </c:numCache>
            </c:numRef>
          </c:val>
          <c:extLst>
            <c:ext xmlns:c16="http://schemas.microsoft.com/office/drawing/2014/chart" uri="{C3380CC4-5D6E-409C-BE32-E72D297353CC}">
              <c16:uniqueId val="{00000000-955D-479A-8ED9-339D13013CA5}"/>
            </c:ext>
          </c:extLst>
        </c:ser>
        <c:ser>
          <c:idx val="1"/>
          <c:order val="1"/>
          <c:tx>
            <c:strRef>
              <c:f>'月間の収支計画(製造・建設) '!$D$102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3C24F898-83CC-45F2-A8A4-5B0B1ECB1F19}" type="SERIESNAME">
                      <a:rPr lang="ja-JP" altLang="en-US" sz="120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955D-479A-8ED9-339D13013CA5}"/>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'!$D$103:$D$105</c:f>
              <c:numCache>
                <c:formatCode>#,##0_);[Red]\(#,##0\)</c:formatCode>
                <c:ptCount val="3"/>
                <c:pt idx="1">
                  <c:v>0</c:v>
                </c:pt>
              </c:numCache>
            </c:numRef>
          </c:val>
          <c:extLst>
            <c:ext xmlns:c16="http://schemas.microsoft.com/office/drawing/2014/chart" uri="{C3380CC4-5D6E-409C-BE32-E72D297353CC}">
              <c16:uniqueId val="{00000002-955D-479A-8ED9-339D13013CA5}"/>
            </c:ext>
          </c:extLst>
        </c:ser>
        <c:ser>
          <c:idx val="2"/>
          <c:order val="2"/>
          <c:tx>
            <c:strRef>
              <c:f>'月間の収支計画(製造・建設) '!$E$102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955D-479A-8ED9-339D13013CA5}"/>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'!$E$103:$E$105</c:f>
              <c:numCache>
                <c:formatCode>#,##0_);[Red]\(#,##0\)</c:formatCode>
                <c:ptCount val="3"/>
                <c:pt idx="1">
                  <c:v>0</c:v>
                </c:pt>
              </c:numCache>
            </c:numRef>
          </c:val>
          <c:extLst>
            <c:ext xmlns:c16="http://schemas.microsoft.com/office/drawing/2014/chart" uri="{C3380CC4-5D6E-409C-BE32-E72D297353CC}">
              <c16:uniqueId val="{00000004-955D-479A-8ED9-339D13013CA5}"/>
            </c:ext>
          </c:extLst>
        </c:ser>
        <c:ser>
          <c:idx val="3"/>
          <c:order val="3"/>
          <c:tx>
            <c:strRef>
              <c:f>'月間の収支計画(製造・建設) '!$F$102</c:f>
              <c:strCache>
                <c:ptCount val="1"/>
                <c:pt idx="0">
                  <c:v>利益</c:v>
                </c:pt>
              </c:strCache>
            </c:strRef>
          </c:tx>
          <c:spPr>
            <a:gradFill flip="none" rotWithShape="1">
              <a:gsLst>
                <a:gs pos="0">
                  <a:schemeClr val="accent2">
                    <a:lumMod val="0"/>
                    <a:lumOff val="100000"/>
                  </a:schemeClr>
                </a:gs>
                <a:gs pos="4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955D-479A-8ED9-339D13013CA5}"/>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'!$F$103:$F$105</c:f>
              <c:numCache>
                <c:formatCode>#,##0_);[Red]\(#,##0\)</c:formatCode>
                <c:ptCount val="3"/>
                <c:pt idx="2">
                  <c:v>0</c:v>
                </c:pt>
              </c:numCache>
            </c:numRef>
          </c:val>
          <c:extLst>
            <c:ext xmlns:c16="http://schemas.microsoft.com/office/drawing/2014/chart" uri="{C3380CC4-5D6E-409C-BE32-E72D297353CC}">
              <c16:uniqueId val="{00000006-955D-479A-8ED9-339D13013CA5}"/>
            </c:ext>
          </c:extLst>
        </c:ser>
        <c:ser>
          <c:idx val="4"/>
          <c:order val="4"/>
          <c:tx>
            <c:strRef>
              <c:f>'月間の収支計画(製造・建設) '!$G$102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'!$B$103:$B$105</c:f>
              <c:strCache>
                <c:ptCount val="3"/>
                <c:pt idx="0">
                  <c:v>売上高</c:v>
                </c:pt>
                <c:pt idx="1">
                  <c:v>原価・売上総利益</c:v>
                </c:pt>
                <c:pt idx="2">
                  <c:v>販管費・営業利益</c:v>
                </c:pt>
              </c:strCache>
            </c:strRef>
          </c:cat>
          <c:val>
            <c:numRef>
              <c:f>'月間の収支計画(製造・建設) '!$G$103:$G$105</c:f>
              <c:numCache>
                <c:formatCode>#,##0_);[Red]\(#,##0\)</c:formatCode>
                <c:ptCount val="3"/>
                <c:pt idx="2">
                  <c:v>0</c:v>
                </c:pt>
              </c:numCache>
            </c:numRef>
          </c:val>
          <c:extLst>
            <c:ext xmlns:c16="http://schemas.microsoft.com/office/drawing/2014/chart" uri="{C3380CC4-5D6E-409C-BE32-E72D297353CC}">
              <c16:uniqueId val="{00000007-955D-479A-8ED9-339D13013CA5}"/>
            </c:ext>
          </c:extLst>
        </c:ser>
        <c:ser>
          <c:idx val="5"/>
          <c:order val="5"/>
          <c:tx>
            <c:strRef>
              <c:f>'月間の収支計画(製造・建設) '!$H$102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'!$B$103:$B$105</c:f>
              <c:strCache>
                <c:ptCount val="3"/>
                <c:pt idx="0">
                  <c:v>売上高</c:v>
                </c:pt>
                <c:pt idx="1">
                  <c:v>原価・売上総利益</c:v>
                </c:pt>
                <c:pt idx="2">
                  <c:v>販管費・営業利益</c:v>
                </c:pt>
              </c:strCache>
            </c:strRef>
          </c:cat>
          <c:val>
            <c:numRef>
              <c:f>'月間の収支計画(製造・建設) '!$H$103:$H$105</c:f>
              <c:numCache>
                <c:formatCode>#,##0_);[Red]\(#,##0\)</c:formatCode>
                <c:ptCount val="3"/>
                <c:pt idx="2">
                  <c:v>0</c:v>
                </c:pt>
              </c:numCache>
            </c:numRef>
          </c:val>
          <c:extLst>
            <c:ext xmlns:c16="http://schemas.microsoft.com/office/drawing/2014/chart" uri="{C3380CC4-5D6E-409C-BE32-E72D297353CC}">
              <c16:uniqueId val="{00000008-955D-479A-8ED9-339D13013CA5}"/>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1</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'!$K$103:$K$105</c:f>
              <c:numCache>
                <c:formatCode>#,##0_);[Red]\(#,##0\)</c:formatCode>
                <c:ptCount val="3"/>
                <c:pt idx="0">
                  <c:v>0</c:v>
                </c:pt>
              </c:numCache>
            </c:numRef>
          </c:val>
          <c:extLst>
            <c:ext xmlns:c16="http://schemas.microsoft.com/office/drawing/2014/chart" uri="{C3380CC4-5D6E-409C-BE32-E72D297353CC}">
              <c16:uniqueId val="{00000000-DBEA-43F4-8CCC-4DE37673579C}"/>
            </c:ext>
          </c:extLst>
        </c:ser>
        <c:ser>
          <c:idx val="1"/>
          <c:order val="1"/>
          <c:tx>
            <c:strRef>
              <c:f>'月間の収支計画(製造・建設) '!$L$102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D331FDD9-0A78-410D-91FE-D1A556D3DFFC}" type="SERIESNAME">
                      <a:rPr lang="ja-JP" altLang="en-US" sz="120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BEA-43F4-8CCC-4DE37673579C}"/>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'!$L$103:$L$105</c:f>
              <c:numCache>
                <c:formatCode>#,##0_);[Red]\(#,##0\)</c:formatCode>
                <c:ptCount val="3"/>
                <c:pt idx="1">
                  <c:v>0</c:v>
                </c:pt>
              </c:numCache>
            </c:numRef>
          </c:val>
          <c:extLst>
            <c:ext xmlns:c16="http://schemas.microsoft.com/office/drawing/2014/chart" uri="{C3380CC4-5D6E-409C-BE32-E72D297353CC}">
              <c16:uniqueId val="{00000002-DBEA-43F4-8CCC-4DE37673579C}"/>
            </c:ext>
          </c:extLst>
        </c:ser>
        <c:ser>
          <c:idx val="2"/>
          <c:order val="2"/>
          <c:tx>
            <c:strRef>
              <c:f>'月間の収支計画(製造・建設) '!$M$102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BEA-43F4-8CCC-4DE37673579C}"/>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'!$M$103:$M$105</c:f>
              <c:numCache>
                <c:formatCode>#,##0_);[Red]\(#,##0\)</c:formatCode>
                <c:ptCount val="3"/>
                <c:pt idx="1">
                  <c:v>0</c:v>
                </c:pt>
              </c:numCache>
            </c:numRef>
          </c:val>
          <c:extLst>
            <c:ext xmlns:c16="http://schemas.microsoft.com/office/drawing/2014/chart" uri="{C3380CC4-5D6E-409C-BE32-E72D297353CC}">
              <c16:uniqueId val="{00000004-DBEA-43F4-8CCC-4DE37673579C}"/>
            </c:ext>
          </c:extLst>
        </c:ser>
        <c:ser>
          <c:idx val="3"/>
          <c:order val="3"/>
          <c:tx>
            <c:strRef>
              <c:f>'月間の収支計画(製造・建設) '!$N$102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DBEA-43F4-8CCC-4DE37673579C}"/>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'!$N$103:$N$105</c:f>
              <c:numCache>
                <c:formatCode>#,##0_);[Red]\(#,##0\)</c:formatCode>
                <c:ptCount val="3"/>
                <c:pt idx="2">
                  <c:v>0</c:v>
                </c:pt>
              </c:numCache>
            </c:numRef>
          </c:val>
          <c:extLst>
            <c:ext xmlns:c16="http://schemas.microsoft.com/office/drawing/2014/chart" uri="{C3380CC4-5D6E-409C-BE32-E72D297353CC}">
              <c16:uniqueId val="{00000006-DBEA-43F4-8CCC-4DE37673579C}"/>
            </c:ext>
          </c:extLst>
        </c:ser>
        <c:ser>
          <c:idx val="4"/>
          <c:order val="4"/>
          <c:tx>
            <c:strRef>
              <c:f>'月間の収支計画(製造・建設) '!$O$102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'!$J$103:$J$105</c:f>
              <c:strCache>
                <c:ptCount val="3"/>
                <c:pt idx="0">
                  <c:v>売上高</c:v>
                </c:pt>
                <c:pt idx="1">
                  <c:v>原価・売上総利益</c:v>
                </c:pt>
                <c:pt idx="2">
                  <c:v>販管費・営業利益</c:v>
                </c:pt>
              </c:strCache>
            </c:strRef>
          </c:cat>
          <c:val>
            <c:numRef>
              <c:f>'月間の収支計画(製造・建設) '!$O$103:$O$105</c:f>
              <c:numCache>
                <c:formatCode>#,##0_);[Red]\(#,##0\)</c:formatCode>
                <c:ptCount val="3"/>
                <c:pt idx="2">
                  <c:v>0</c:v>
                </c:pt>
              </c:numCache>
            </c:numRef>
          </c:val>
          <c:extLst>
            <c:ext xmlns:c16="http://schemas.microsoft.com/office/drawing/2014/chart" uri="{C3380CC4-5D6E-409C-BE32-E72D297353CC}">
              <c16:uniqueId val="{00000007-DBEA-43F4-8CCC-4DE37673579C}"/>
            </c:ext>
          </c:extLst>
        </c:ser>
        <c:ser>
          <c:idx val="5"/>
          <c:order val="5"/>
          <c:tx>
            <c:strRef>
              <c:f>'月間の収支計画(製造・建設) '!$P$102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'!$J$103:$J$105</c:f>
              <c:strCache>
                <c:ptCount val="3"/>
                <c:pt idx="0">
                  <c:v>売上高</c:v>
                </c:pt>
                <c:pt idx="1">
                  <c:v>原価・売上総利益</c:v>
                </c:pt>
                <c:pt idx="2">
                  <c:v>販管費・営業利益</c:v>
                </c:pt>
              </c:strCache>
            </c:strRef>
          </c:cat>
          <c:val>
            <c:numRef>
              <c:f>'月間の収支計画(製造・建設) '!$P$103:$P$105</c:f>
              <c:numCache>
                <c:formatCode>#,##0_);[Red]\(#,##0\)</c:formatCode>
                <c:ptCount val="3"/>
                <c:pt idx="2">
                  <c:v>0</c:v>
                </c:pt>
              </c:numCache>
            </c:numRef>
          </c:val>
          <c:extLst>
            <c:ext xmlns:c16="http://schemas.microsoft.com/office/drawing/2014/chart" uri="{C3380CC4-5D6E-409C-BE32-E72D297353CC}">
              <c16:uniqueId val="{00000008-DBEA-43F4-8CCC-4DE37673579C}"/>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3</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'月間の収支計画(製造・建設) '!$S$102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'!$S$103:$S$105</c:f>
              <c:numCache>
                <c:formatCode>#,##0_);[Red]\(#,##0\)</c:formatCode>
                <c:ptCount val="3"/>
                <c:pt idx="0">
                  <c:v>0</c:v>
                </c:pt>
              </c:numCache>
            </c:numRef>
          </c:val>
          <c:extLst>
            <c:ext xmlns:c16="http://schemas.microsoft.com/office/drawing/2014/chart" uri="{C3380CC4-5D6E-409C-BE32-E72D297353CC}">
              <c16:uniqueId val="{00000000-0CFF-4E63-A3E1-91FD295A8D35}"/>
            </c:ext>
          </c:extLst>
        </c:ser>
        <c:ser>
          <c:idx val="1"/>
          <c:order val="1"/>
          <c:tx>
            <c:strRef>
              <c:f>'月間の収支計画(製造・建設) '!$T$102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'!$T$103:$T$105</c:f>
              <c:numCache>
                <c:formatCode>#,##0_);[Red]\(#,##0\)</c:formatCode>
                <c:ptCount val="3"/>
                <c:pt idx="1">
                  <c:v>0</c:v>
                </c:pt>
              </c:numCache>
            </c:numRef>
          </c:val>
          <c:extLst>
            <c:ext xmlns:c16="http://schemas.microsoft.com/office/drawing/2014/chart" uri="{C3380CC4-5D6E-409C-BE32-E72D297353CC}">
              <c16:uniqueId val="{00000001-0CFF-4E63-A3E1-91FD295A8D35}"/>
            </c:ext>
          </c:extLst>
        </c:ser>
        <c:ser>
          <c:idx val="2"/>
          <c:order val="2"/>
          <c:tx>
            <c:strRef>
              <c:f>'月間の収支計画(製造・建設) '!$U$102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0CFF-4E63-A3E1-91FD295A8D35}"/>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'!$U$103:$U$105</c:f>
              <c:numCache>
                <c:formatCode>#,##0_);[Red]\(#,##0\)</c:formatCode>
                <c:ptCount val="3"/>
                <c:pt idx="1">
                  <c:v>0</c:v>
                </c:pt>
              </c:numCache>
            </c:numRef>
          </c:val>
          <c:extLst>
            <c:ext xmlns:c16="http://schemas.microsoft.com/office/drawing/2014/chart" uri="{C3380CC4-5D6E-409C-BE32-E72D297353CC}">
              <c16:uniqueId val="{00000003-0CFF-4E63-A3E1-91FD295A8D35}"/>
            </c:ext>
          </c:extLst>
        </c:ser>
        <c:ser>
          <c:idx val="3"/>
          <c:order val="3"/>
          <c:tx>
            <c:strRef>
              <c:f>'月間の収支計画(製造・建設) '!$V$102</c:f>
              <c:strCache>
                <c:ptCount val="1"/>
                <c:pt idx="0">
                  <c:v>利益</c:v>
                </c:pt>
              </c:strCache>
            </c:strRef>
          </c:tx>
          <c:spPr>
            <a:gradFill>
              <a:gsLst>
                <a:gs pos="0">
                  <a:schemeClr val="accent2">
                    <a:lumMod val="0"/>
                    <a:lumOff val="100000"/>
                  </a:schemeClr>
                </a:gs>
                <a:gs pos="35000">
                  <a:schemeClr val="accent2">
                    <a:lumMod val="0"/>
                    <a:lumOff val="100000"/>
                  </a:schemeClr>
                </a:gs>
                <a:gs pos="100000">
                  <a:schemeClr val="accent2">
                    <a:lumMod val="100000"/>
                  </a:schemeClr>
                </a:gs>
              </a:gsLst>
              <a:lin ang="5400000" scaled="1"/>
            </a:gradFill>
            <a:ln>
              <a:noFill/>
            </a:ln>
            <a:effectLst/>
          </c:spPr>
          <c:invertIfNegative val="0"/>
          <c:dLbls>
            <c:dLbl>
              <c:idx val="2"/>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0CFF-4E63-A3E1-91FD295A8D35}"/>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'!$V$103:$V$105</c:f>
              <c:numCache>
                <c:formatCode>#,##0_);[Red]\(#,##0\)</c:formatCode>
                <c:ptCount val="3"/>
                <c:pt idx="2">
                  <c:v>0</c:v>
                </c:pt>
              </c:numCache>
            </c:numRef>
          </c:val>
          <c:extLst>
            <c:ext xmlns:c16="http://schemas.microsoft.com/office/drawing/2014/chart" uri="{C3380CC4-5D6E-409C-BE32-E72D297353CC}">
              <c16:uniqueId val="{00000005-0CFF-4E63-A3E1-91FD295A8D35}"/>
            </c:ext>
          </c:extLst>
        </c:ser>
        <c:ser>
          <c:idx val="4"/>
          <c:order val="4"/>
          <c:tx>
            <c:strRef>
              <c:f>'月間の収支計画(製造・建設) '!$W$102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'月間の収支計画(製造・建設) '!$R$103:$R$105</c:f>
              <c:strCache>
                <c:ptCount val="3"/>
                <c:pt idx="0">
                  <c:v>売上高</c:v>
                </c:pt>
                <c:pt idx="1">
                  <c:v>原価・売上総利益</c:v>
                </c:pt>
                <c:pt idx="2">
                  <c:v>販管費・営業利益</c:v>
                </c:pt>
              </c:strCache>
            </c:strRef>
          </c:cat>
          <c:val>
            <c:numRef>
              <c:f>'月間の収支計画(製造・建設) '!$W$103:$W$105</c:f>
              <c:numCache>
                <c:formatCode>#,##0_);[Red]\(#,##0\)</c:formatCode>
                <c:ptCount val="3"/>
                <c:pt idx="2">
                  <c:v>0</c:v>
                </c:pt>
              </c:numCache>
            </c:numRef>
          </c:val>
          <c:extLst>
            <c:ext xmlns:c16="http://schemas.microsoft.com/office/drawing/2014/chart" uri="{C3380CC4-5D6E-409C-BE32-E72D297353CC}">
              <c16:uniqueId val="{00000006-0CFF-4E63-A3E1-91FD295A8D35}"/>
            </c:ext>
          </c:extLst>
        </c:ser>
        <c:ser>
          <c:idx val="5"/>
          <c:order val="5"/>
          <c:tx>
            <c:strRef>
              <c:f>'月間の収支計画(製造・建設) '!$X$102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'月間の収支計画(製造・建設) '!$R$103:$R$105</c:f>
              <c:strCache>
                <c:ptCount val="3"/>
                <c:pt idx="0">
                  <c:v>売上高</c:v>
                </c:pt>
                <c:pt idx="1">
                  <c:v>原価・売上総利益</c:v>
                </c:pt>
                <c:pt idx="2">
                  <c:v>販管費・営業利益</c:v>
                </c:pt>
              </c:strCache>
            </c:strRef>
          </c:cat>
          <c:val>
            <c:numRef>
              <c:f>'月間の収支計画(製造・建設) '!$X$103:$X$105</c:f>
              <c:numCache>
                <c:formatCode>#,##0_);[Red]\(#,##0\)</c:formatCode>
                <c:ptCount val="3"/>
                <c:pt idx="2">
                  <c:v>0</c:v>
                </c:pt>
              </c:numCache>
            </c:numRef>
          </c:val>
          <c:extLst>
            <c:ext xmlns:c16="http://schemas.microsoft.com/office/drawing/2014/chart" uri="{C3380CC4-5D6E-409C-BE32-E72D297353CC}">
              <c16:uniqueId val="{00000007-0CFF-4E63-A3E1-91FD295A8D35}"/>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4.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18</xdr:col>
      <xdr:colOff>8282</xdr:colOff>
      <xdr:row>31</xdr:row>
      <xdr:rowOff>190499</xdr:rowOff>
    </xdr:from>
    <xdr:to>
      <xdr:col>22</xdr:col>
      <xdr:colOff>927652</xdr:colOff>
      <xdr:row>48</xdr:row>
      <xdr:rowOff>198781</xdr:rowOff>
    </xdr:to>
    <xdr:graphicFrame macro="">
      <xdr:nvGraphicFramePr>
        <xdr:cNvPr id="69" name="グラフ 68">
          <a:extLst>
            <a:ext uri="{FF2B5EF4-FFF2-40B4-BE49-F238E27FC236}">
              <a16:creationId xmlns:a16="http://schemas.microsoft.com/office/drawing/2014/main" id="{3DE2B7C4-7D82-435E-AEB9-218331E246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455542</xdr:colOff>
      <xdr:row>31</xdr:row>
      <xdr:rowOff>190499</xdr:rowOff>
    </xdr:from>
    <xdr:to>
      <xdr:col>17</xdr:col>
      <xdr:colOff>2551044</xdr:colOff>
      <xdr:row>48</xdr:row>
      <xdr:rowOff>190499</xdr:rowOff>
    </xdr:to>
    <xdr:graphicFrame macro="">
      <xdr:nvGraphicFramePr>
        <xdr:cNvPr id="68" name="グラフ 67">
          <a:extLst>
            <a:ext uri="{FF2B5EF4-FFF2-40B4-BE49-F238E27FC236}">
              <a16:creationId xmlns:a16="http://schemas.microsoft.com/office/drawing/2014/main" id="{EC03B055-8F85-4AD2-A9B5-0799A3518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248479</xdr:colOff>
      <xdr:row>31</xdr:row>
      <xdr:rowOff>190500</xdr:rowOff>
    </xdr:from>
    <xdr:to>
      <xdr:col>16</xdr:col>
      <xdr:colOff>447261</xdr:colOff>
      <xdr:row>48</xdr:row>
      <xdr:rowOff>173934</xdr:rowOff>
    </xdr:to>
    <xdr:graphicFrame macro="">
      <xdr:nvGraphicFramePr>
        <xdr:cNvPr id="67" name="グラフ 66">
          <a:extLst>
            <a:ext uri="{FF2B5EF4-FFF2-40B4-BE49-F238E27FC236}">
              <a16:creationId xmlns:a16="http://schemas.microsoft.com/office/drawing/2014/main" id="{85A9CEC8-419C-4920-9D45-E9677304E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xdr:row>
      <xdr:rowOff>114300</xdr:rowOff>
    </xdr:from>
    <xdr:to>
      <xdr:col>11</xdr:col>
      <xdr:colOff>171450</xdr:colOff>
      <xdr:row>19</xdr:row>
      <xdr:rowOff>9525</xdr:rowOff>
    </xdr:to>
    <xdr:sp macro="" textlink="">
      <xdr:nvSpPr>
        <xdr:cNvPr id="3" name="正方形/長方形 2">
          <a:extLst>
            <a:ext uri="{FF2B5EF4-FFF2-40B4-BE49-F238E27FC236}">
              <a16:creationId xmlns:a16="http://schemas.microsoft.com/office/drawing/2014/main" id="{190A4BB3-4AF9-4DC0-9630-1E41DFC72015}"/>
            </a:ext>
          </a:extLst>
        </xdr:cNvPr>
        <xdr:cNvSpPr/>
      </xdr:nvSpPr>
      <xdr:spPr>
        <a:xfrm>
          <a:off x="304800" y="904875"/>
          <a:ext cx="9182100" cy="3724275"/>
        </a:xfrm>
        <a:prstGeom prst="rect">
          <a:avLst/>
        </a:prstGeom>
        <a:noFill/>
        <a:ln w="444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533400</xdr:colOff>
      <xdr:row>8</xdr:row>
      <xdr:rowOff>9525</xdr:rowOff>
    </xdr:from>
    <xdr:to>
      <xdr:col>2</xdr:col>
      <xdr:colOff>866775</xdr:colOff>
      <xdr:row>9</xdr:row>
      <xdr:rowOff>0</xdr:rowOff>
    </xdr:to>
    <xdr:sp macro="" textlink="">
      <xdr:nvSpPr>
        <xdr:cNvPr id="4" name="矢印: 下 3">
          <a:extLst>
            <a:ext uri="{FF2B5EF4-FFF2-40B4-BE49-F238E27FC236}">
              <a16:creationId xmlns:a16="http://schemas.microsoft.com/office/drawing/2014/main" id="{F3151698-D039-4B6E-B624-0EBC5C4447D7}"/>
            </a:ext>
          </a:extLst>
        </xdr:cNvPr>
        <xdr:cNvSpPr/>
      </xdr:nvSpPr>
      <xdr:spPr>
        <a:xfrm>
          <a:off x="1285875" y="2000250"/>
          <a:ext cx="333375" cy="22860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523875</xdr:colOff>
      <xdr:row>13</xdr:row>
      <xdr:rowOff>19050</xdr:rowOff>
    </xdr:from>
    <xdr:to>
      <xdr:col>2</xdr:col>
      <xdr:colOff>857250</xdr:colOff>
      <xdr:row>13</xdr:row>
      <xdr:rowOff>228600</xdr:rowOff>
    </xdr:to>
    <xdr:sp macro="" textlink="">
      <xdr:nvSpPr>
        <xdr:cNvPr id="5" name="矢印: 下 4">
          <a:extLst>
            <a:ext uri="{FF2B5EF4-FFF2-40B4-BE49-F238E27FC236}">
              <a16:creationId xmlns:a16="http://schemas.microsoft.com/office/drawing/2014/main" id="{7BFC3903-E8DC-42BF-8B01-87B6B1B670BA}"/>
            </a:ext>
          </a:extLst>
        </xdr:cNvPr>
        <xdr:cNvSpPr/>
      </xdr:nvSpPr>
      <xdr:spPr>
        <a:xfrm>
          <a:off x="1276350" y="3200400"/>
          <a:ext cx="333375" cy="2095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32</xdr:row>
      <xdr:rowOff>9525</xdr:rowOff>
    </xdr:from>
    <xdr:to>
      <xdr:col>2</xdr:col>
      <xdr:colOff>838200</xdr:colOff>
      <xdr:row>32</xdr:row>
      <xdr:rowOff>228600</xdr:rowOff>
    </xdr:to>
    <xdr:sp macro="" textlink="">
      <xdr:nvSpPr>
        <xdr:cNvPr id="6" name="矢印: 下 5">
          <a:extLst>
            <a:ext uri="{FF2B5EF4-FFF2-40B4-BE49-F238E27FC236}">
              <a16:creationId xmlns:a16="http://schemas.microsoft.com/office/drawing/2014/main" id="{FE236DA5-D85A-4BA9-BA56-A15505B2E230}"/>
            </a:ext>
          </a:extLst>
        </xdr:cNvPr>
        <xdr:cNvSpPr/>
      </xdr:nvSpPr>
      <xdr:spPr>
        <a:xfrm>
          <a:off x="1257300" y="8591550"/>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38</xdr:row>
      <xdr:rowOff>19050</xdr:rowOff>
    </xdr:from>
    <xdr:to>
      <xdr:col>2</xdr:col>
      <xdr:colOff>838200</xdr:colOff>
      <xdr:row>39</xdr:row>
      <xdr:rowOff>0</xdr:rowOff>
    </xdr:to>
    <xdr:sp macro="" textlink="">
      <xdr:nvSpPr>
        <xdr:cNvPr id="7" name="矢印: 下 6">
          <a:extLst>
            <a:ext uri="{FF2B5EF4-FFF2-40B4-BE49-F238E27FC236}">
              <a16:creationId xmlns:a16="http://schemas.microsoft.com/office/drawing/2014/main" id="{C602E357-C562-4590-B49C-FA91E35568F9}"/>
            </a:ext>
          </a:extLst>
        </xdr:cNvPr>
        <xdr:cNvSpPr/>
      </xdr:nvSpPr>
      <xdr:spPr>
        <a:xfrm>
          <a:off x="1257300" y="100298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485775</xdr:colOff>
      <xdr:row>42</xdr:row>
      <xdr:rowOff>19050</xdr:rowOff>
    </xdr:from>
    <xdr:to>
      <xdr:col>2</xdr:col>
      <xdr:colOff>819150</xdr:colOff>
      <xdr:row>43</xdr:row>
      <xdr:rowOff>0</xdr:rowOff>
    </xdr:to>
    <xdr:sp macro="" textlink="">
      <xdr:nvSpPr>
        <xdr:cNvPr id="8" name="矢印: 下 7">
          <a:extLst>
            <a:ext uri="{FF2B5EF4-FFF2-40B4-BE49-F238E27FC236}">
              <a16:creationId xmlns:a16="http://schemas.microsoft.com/office/drawing/2014/main" id="{5621858F-7328-4426-9F8C-12496D767886}"/>
            </a:ext>
          </a:extLst>
        </xdr:cNvPr>
        <xdr:cNvSpPr/>
      </xdr:nvSpPr>
      <xdr:spPr>
        <a:xfrm>
          <a:off x="1238250" y="109823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19</xdr:row>
      <xdr:rowOff>38100</xdr:rowOff>
    </xdr:from>
    <xdr:to>
      <xdr:col>9</xdr:col>
      <xdr:colOff>971550</xdr:colOff>
      <xdr:row>20</xdr:row>
      <xdr:rowOff>0</xdr:rowOff>
    </xdr:to>
    <xdr:sp macro="" textlink="">
      <xdr:nvSpPr>
        <xdr:cNvPr id="9" name="矢印: 下 8">
          <a:extLst>
            <a:ext uri="{FF2B5EF4-FFF2-40B4-BE49-F238E27FC236}">
              <a16:creationId xmlns:a16="http://schemas.microsoft.com/office/drawing/2014/main" id="{38213B88-72BF-474E-B475-576757D7DDAB}"/>
            </a:ext>
          </a:extLst>
        </xdr:cNvPr>
        <xdr:cNvSpPr/>
      </xdr:nvSpPr>
      <xdr:spPr>
        <a:xfrm>
          <a:off x="4429125" y="4657725"/>
          <a:ext cx="600075" cy="4000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6</xdr:row>
      <xdr:rowOff>0</xdr:rowOff>
    </xdr:from>
    <xdr:to>
      <xdr:col>20</xdr:col>
      <xdr:colOff>0</xdr:colOff>
      <xdr:row>6</xdr:row>
      <xdr:rowOff>0</xdr:rowOff>
    </xdr:to>
    <xdr:cxnSp macro="">
      <xdr:nvCxnSpPr>
        <xdr:cNvPr id="10" name="直線コネクタ 9">
          <a:extLst>
            <a:ext uri="{FF2B5EF4-FFF2-40B4-BE49-F238E27FC236}">
              <a16:creationId xmlns:a16="http://schemas.microsoft.com/office/drawing/2014/main" id="{9D42AA4E-08BC-49A5-B921-5B65802D36A5}"/>
            </a:ext>
          </a:extLst>
        </xdr:cNvPr>
        <xdr:cNvCxnSpPr/>
      </xdr:nvCxnSpPr>
      <xdr:spPr>
        <a:xfrm>
          <a:off x="16173450" y="1514475"/>
          <a:ext cx="43815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17</xdr:row>
      <xdr:rowOff>238125</xdr:rowOff>
    </xdr:from>
    <xdr:to>
      <xdr:col>20</xdr:col>
      <xdr:colOff>9525</xdr:colOff>
      <xdr:row>17</xdr:row>
      <xdr:rowOff>238125</xdr:rowOff>
    </xdr:to>
    <xdr:cxnSp macro="">
      <xdr:nvCxnSpPr>
        <xdr:cNvPr id="11" name="直線コネクタ 10">
          <a:extLst>
            <a:ext uri="{FF2B5EF4-FFF2-40B4-BE49-F238E27FC236}">
              <a16:creationId xmlns:a16="http://schemas.microsoft.com/office/drawing/2014/main" id="{A54DA018-92E7-44FE-B0B4-6D5B4B512202}"/>
            </a:ext>
          </a:extLst>
        </xdr:cNvPr>
        <xdr:cNvCxnSpPr/>
      </xdr:nvCxnSpPr>
      <xdr:spPr>
        <a:xfrm>
          <a:off x="16163925" y="4371975"/>
          <a:ext cx="45720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257175</xdr:colOff>
      <xdr:row>1</xdr:row>
      <xdr:rowOff>180976</xdr:rowOff>
    </xdr:from>
    <xdr:to>
      <xdr:col>18</xdr:col>
      <xdr:colOff>76200</xdr:colOff>
      <xdr:row>20</xdr:row>
      <xdr:rowOff>95251</xdr:rowOff>
    </xdr:to>
    <xdr:grpSp>
      <xdr:nvGrpSpPr>
        <xdr:cNvPr id="12" name="グループ化 11">
          <a:extLst>
            <a:ext uri="{FF2B5EF4-FFF2-40B4-BE49-F238E27FC236}">
              <a16:creationId xmlns:a16="http://schemas.microsoft.com/office/drawing/2014/main" id="{1CC041A2-7672-4A2C-9B6F-1604CBEA8B7F}"/>
            </a:ext>
          </a:extLst>
        </xdr:cNvPr>
        <xdr:cNvGrpSpPr/>
      </xdr:nvGrpSpPr>
      <xdr:grpSpPr>
        <a:xfrm>
          <a:off x="10039910" y="416300"/>
          <a:ext cx="6206378" cy="4687980"/>
          <a:chOff x="8391525" y="419100"/>
          <a:chExt cx="6210300" cy="4616814"/>
        </a:xfrm>
      </xdr:grpSpPr>
      <xdr:sp macro="" textlink="">
        <xdr:nvSpPr>
          <xdr:cNvPr id="13" name="正方形/長方形 12">
            <a:extLst>
              <a:ext uri="{FF2B5EF4-FFF2-40B4-BE49-F238E27FC236}">
                <a16:creationId xmlns:a16="http://schemas.microsoft.com/office/drawing/2014/main" id="{641B859C-F651-EC49-E4D8-EE071BFC8BC5}"/>
              </a:ext>
            </a:extLst>
          </xdr:cNvPr>
          <xdr:cNvSpPr/>
        </xdr:nvSpPr>
        <xdr:spPr>
          <a:xfrm>
            <a:off x="8391525" y="419100"/>
            <a:ext cx="6210300" cy="4124477"/>
          </a:xfrm>
          <a:prstGeom prst="rect">
            <a:avLst/>
          </a:prstGeom>
          <a:noFill/>
          <a:ln w="444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矢印: 下 13">
            <a:extLst>
              <a:ext uri="{FF2B5EF4-FFF2-40B4-BE49-F238E27FC236}">
                <a16:creationId xmlns:a16="http://schemas.microsoft.com/office/drawing/2014/main" id="{39127457-2233-3C15-61C3-E5F6350304F4}"/>
              </a:ext>
            </a:extLst>
          </xdr:cNvPr>
          <xdr:cNvSpPr/>
        </xdr:nvSpPr>
        <xdr:spPr>
          <a:xfrm>
            <a:off x="11115675" y="4580734"/>
            <a:ext cx="685800" cy="455180"/>
          </a:xfrm>
          <a:prstGeom prst="downArrow">
            <a:avLst>
              <a:gd name="adj1" fmla="val 47222"/>
              <a:gd name="adj2" fmla="val 37433"/>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123825</xdr:colOff>
      <xdr:row>8</xdr:row>
      <xdr:rowOff>114300</xdr:rowOff>
    </xdr:from>
    <xdr:to>
      <xdr:col>1</xdr:col>
      <xdr:colOff>85725</xdr:colOff>
      <xdr:row>13</xdr:row>
      <xdr:rowOff>76200</xdr:rowOff>
    </xdr:to>
    <xdr:sp macro="" textlink="">
      <xdr:nvSpPr>
        <xdr:cNvPr id="15" name="四角形: 角を丸くする 14">
          <a:extLst>
            <a:ext uri="{FF2B5EF4-FFF2-40B4-BE49-F238E27FC236}">
              <a16:creationId xmlns:a16="http://schemas.microsoft.com/office/drawing/2014/main" id="{1647ABAC-3C9C-49BA-8B04-B82B09EE3E7D}"/>
            </a:ext>
          </a:extLst>
        </xdr:cNvPr>
        <xdr:cNvSpPr/>
      </xdr:nvSpPr>
      <xdr:spPr>
        <a:xfrm>
          <a:off x="123825" y="2105025"/>
          <a:ext cx="266700" cy="1152525"/>
        </a:xfrm>
        <a:prstGeom prst="roundRect">
          <a:avLst/>
        </a:prstGeom>
        <a:gradFill flip="none" rotWithShape="1">
          <a:gsLst>
            <a:gs pos="0">
              <a:schemeClr val="accent2">
                <a:lumMod val="0"/>
                <a:lumOff val="100000"/>
              </a:schemeClr>
            </a:gs>
            <a:gs pos="1100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経　営</a:t>
          </a:r>
        </a:p>
      </xdr:txBody>
    </xdr:sp>
    <xdr:clientData/>
  </xdr:twoCellAnchor>
  <xdr:twoCellAnchor>
    <xdr:from>
      <xdr:col>15</xdr:col>
      <xdr:colOff>371476</xdr:colOff>
      <xdr:row>0</xdr:row>
      <xdr:rowOff>180975</xdr:rowOff>
    </xdr:from>
    <xdr:to>
      <xdr:col>17</xdr:col>
      <xdr:colOff>790575</xdr:colOff>
      <xdr:row>1</xdr:row>
      <xdr:rowOff>247650</xdr:rowOff>
    </xdr:to>
    <xdr:sp macro="" textlink="">
      <xdr:nvSpPr>
        <xdr:cNvPr id="17" name="テキスト ボックス 16">
          <a:extLst>
            <a:ext uri="{FF2B5EF4-FFF2-40B4-BE49-F238E27FC236}">
              <a16:creationId xmlns:a16="http://schemas.microsoft.com/office/drawing/2014/main" id="{C71B97F3-C31C-4AD9-A0BE-D3B9D0C4F360}"/>
            </a:ext>
          </a:extLst>
        </xdr:cNvPr>
        <xdr:cNvSpPr txBox="1"/>
      </xdr:nvSpPr>
      <xdr:spPr>
        <a:xfrm>
          <a:off x="11868151" y="180975"/>
          <a:ext cx="252412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創業に必要な「</a:t>
          </a:r>
          <a:r>
            <a:rPr kumimoji="1" lang="ja-JP" altLang="en-US" sz="1400" b="1">
              <a:solidFill>
                <a:srgbClr val="FF0000"/>
              </a:solidFill>
            </a:rPr>
            <a:t>経営資源</a:t>
          </a:r>
          <a:r>
            <a:rPr kumimoji="1" lang="ja-JP" altLang="en-US" sz="1400" b="1"/>
            <a:t>」</a:t>
          </a:r>
        </a:p>
      </xdr:txBody>
    </xdr:sp>
    <xdr:clientData/>
  </xdr:twoCellAnchor>
  <xdr:twoCellAnchor>
    <xdr:from>
      <xdr:col>13</xdr:col>
      <xdr:colOff>352425</xdr:colOff>
      <xdr:row>1</xdr:row>
      <xdr:rowOff>266701</xdr:rowOff>
    </xdr:from>
    <xdr:to>
      <xdr:col>14</xdr:col>
      <xdr:colOff>247650</xdr:colOff>
      <xdr:row>4</xdr:row>
      <xdr:rowOff>66675</xdr:rowOff>
    </xdr:to>
    <xdr:sp macro="" textlink="">
      <xdr:nvSpPr>
        <xdr:cNvPr id="18" name="四角形: 角を丸くする 17">
          <a:extLst>
            <a:ext uri="{FF2B5EF4-FFF2-40B4-BE49-F238E27FC236}">
              <a16:creationId xmlns:a16="http://schemas.microsoft.com/office/drawing/2014/main" id="{9E8B0E1B-93EC-47D2-88AB-14C21C8A48F3}"/>
            </a:ext>
          </a:extLst>
        </xdr:cNvPr>
        <xdr:cNvSpPr/>
      </xdr:nvSpPr>
      <xdr:spPr>
        <a:xfrm>
          <a:off x="10487025" y="504826"/>
          <a:ext cx="266700" cy="590549"/>
        </a:xfrm>
        <a:prstGeom prst="roundRect">
          <a:avLst/>
        </a:prstGeom>
        <a:gradFill flip="none" rotWithShape="1">
          <a:gsLst>
            <a:gs pos="0">
              <a:schemeClr val="accent2">
                <a:lumMod val="0"/>
                <a:lumOff val="100000"/>
              </a:schemeClr>
            </a:gs>
            <a:gs pos="1100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人材</a:t>
          </a:r>
        </a:p>
      </xdr:txBody>
    </xdr:sp>
    <xdr:clientData/>
  </xdr:twoCellAnchor>
  <xdr:twoCellAnchor>
    <xdr:from>
      <xdr:col>2</xdr:col>
      <xdr:colOff>485775</xdr:colOff>
      <xdr:row>46</xdr:row>
      <xdr:rowOff>9525</xdr:rowOff>
    </xdr:from>
    <xdr:to>
      <xdr:col>2</xdr:col>
      <xdr:colOff>819150</xdr:colOff>
      <xdr:row>46</xdr:row>
      <xdr:rowOff>228600</xdr:rowOff>
    </xdr:to>
    <xdr:sp macro="" textlink="">
      <xdr:nvSpPr>
        <xdr:cNvPr id="19" name="矢印: 下 18">
          <a:extLst>
            <a:ext uri="{FF2B5EF4-FFF2-40B4-BE49-F238E27FC236}">
              <a16:creationId xmlns:a16="http://schemas.microsoft.com/office/drawing/2014/main" id="{D5D94AD3-9F9B-42E4-A462-0FF6845D3E04}"/>
            </a:ext>
          </a:extLst>
        </xdr:cNvPr>
        <xdr:cNvSpPr/>
      </xdr:nvSpPr>
      <xdr:spPr>
        <a:xfrm>
          <a:off x="1238250" y="11925300"/>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7</xdr:row>
      <xdr:rowOff>190501</xdr:rowOff>
    </xdr:from>
    <xdr:to>
      <xdr:col>12</xdr:col>
      <xdr:colOff>314325</xdr:colOff>
      <xdr:row>11</xdr:row>
      <xdr:rowOff>38101</xdr:rowOff>
    </xdr:to>
    <xdr:sp macro="" textlink="">
      <xdr:nvSpPr>
        <xdr:cNvPr id="20" name="四角形: 角を丸くする 19">
          <a:extLst>
            <a:ext uri="{FF2B5EF4-FFF2-40B4-BE49-F238E27FC236}">
              <a16:creationId xmlns:a16="http://schemas.microsoft.com/office/drawing/2014/main" id="{388BC52F-469F-4D79-81AC-0E692EBFFC2E}"/>
            </a:ext>
          </a:extLst>
        </xdr:cNvPr>
        <xdr:cNvSpPr/>
      </xdr:nvSpPr>
      <xdr:spPr>
        <a:xfrm>
          <a:off x="9820275" y="1943101"/>
          <a:ext cx="266700" cy="800100"/>
        </a:xfrm>
        <a:prstGeom prst="round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財　務</a:t>
          </a:r>
        </a:p>
      </xdr:txBody>
    </xdr:sp>
    <xdr:clientData/>
  </xdr:twoCellAnchor>
  <xdr:twoCellAnchor>
    <xdr:from>
      <xdr:col>18</xdr:col>
      <xdr:colOff>9529</xdr:colOff>
      <xdr:row>3</xdr:row>
      <xdr:rowOff>0</xdr:rowOff>
    </xdr:from>
    <xdr:to>
      <xdr:col>20</xdr:col>
      <xdr:colOff>49606</xdr:colOff>
      <xdr:row>5</xdr:row>
      <xdr:rowOff>28575</xdr:rowOff>
    </xdr:to>
    <xdr:grpSp>
      <xdr:nvGrpSpPr>
        <xdr:cNvPr id="21" name="グループ化 20">
          <a:extLst>
            <a:ext uri="{FF2B5EF4-FFF2-40B4-BE49-F238E27FC236}">
              <a16:creationId xmlns:a16="http://schemas.microsoft.com/office/drawing/2014/main" id="{738EE5D9-328A-4C9A-9A4F-5C7EE71263E4}"/>
            </a:ext>
          </a:extLst>
        </xdr:cNvPr>
        <xdr:cNvGrpSpPr/>
      </xdr:nvGrpSpPr>
      <xdr:grpSpPr>
        <a:xfrm>
          <a:off x="16179617" y="784412"/>
          <a:ext cx="488313" cy="499222"/>
          <a:chOff x="13906500" y="2505075"/>
          <a:chExt cx="438150" cy="504825"/>
        </a:xfrm>
      </xdr:grpSpPr>
      <xdr:sp macro="" textlink="">
        <xdr:nvSpPr>
          <xdr:cNvPr id="22" name="矢印: 左 21">
            <a:extLst>
              <a:ext uri="{FF2B5EF4-FFF2-40B4-BE49-F238E27FC236}">
                <a16:creationId xmlns:a16="http://schemas.microsoft.com/office/drawing/2014/main" id="{2503243C-E082-BE8D-FD36-00500B55C4E7}"/>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23" name="テキスト ボックス 22">
            <a:extLst>
              <a:ext uri="{FF2B5EF4-FFF2-40B4-BE49-F238E27FC236}">
                <a16:creationId xmlns:a16="http://schemas.microsoft.com/office/drawing/2014/main" id="{840DD2FB-3603-6013-25BF-09A09446D3D7}"/>
              </a:ext>
            </a:extLst>
          </xdr:cNvPr>
          <xdr:cNvSpPr txBox="1"/>
        </xdr:nvSpPr>
        <xdr:spPr>
          <a:xfrm>
            <a:off x="13906500" y="2600325"/>
            <a:ext cx="4363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確保</a:t>
            </a:r>
          </a:p>
        </xdr:txBody>
      </xdr:sp>
    </xdr:grpSp>
    <xdr:clientData/>
  </xdr:twoCellAnchor>
  <xdr:twoCellAnchor>
    <xdr:from>
      <xdr:col>18</xdr:col>
      <xdr:colOff>0</xdr:colOff>
      <xdr:row>11</xdr:row>
      <xdr:rowOff>0</xdr:rowOff>
    </xdr:from>
    <xdr:to>
      <xdr:col>20</xdr:col>
      <xdr:colOff>95251</xdr:colOff>
      <xdr:row>13</xdr:row>
      <xdr:rowOff>28575</xdr:rowOff>
    </xdr:to>
    <xdr:grpSp>
      <xdr:nvGrpSpPr>
        <xdr:cNvPr id="24" name="グループ化 23">
          <a:extLst>
            <a:ext uri="{FF2B5EF4-FFF2-40B4-BE49-F238E27FC236}">
              <a16:creationId xmlns:a16="http://schemas.microsoft.com/office/drawing/2014/main" id="{AE2A7C50-D21E-4BB1-B9B6-DD3A945AE6FF}"/>
            </a:ext>
          </a:extLst>
        </xdr:cNvPr>
        <xdr:cNvGrpSpPr/>
      </xdr:nvGrpSpPr>
      <xdr:grpSpPr>
        <a:xfrm>
          <a:off x="16170088" y="2678206"/>
          <a:ext cx="543487" cy="499222"/>
          <a:chOff x="13906500" y="2505075"/>
          <a:chExt cx="504825" cy="504825"/>
        </a:xfrm>
      </xdr:grpSpPr>
      <xdr:sp macro="" textlink="">
        <xdr:nvSpPr>
          <xdr:cNvPr id="25" name="矢印: 左 24">
            <a:extLst>
              <a:ext uri="{FF2B5EF4-FFF2-40B4-BE49-F238E27FC236}">
                <a16:creationId xmlns:a16="http://schemas.microsoft.com/office/drawing/2014/main" id="{92E58C11-956C-A2B7-595F-BAB74AA874AB}"/>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26" name="テキスト ボックス 25">
            <a:extLst>
              <a:ext uri="{FF2B5EF4-FFF2-40B4-BE49-F238E27FC236}">
                <a16:creationId xmlns:a16="http://schemas.microsoft.com/office/drawing/2014/main" id="{56E9FBB2-64FA-7BF3-F403-171A2D14CE5B}"/>
              </a:ext>
            </a:extLst>
          </xdr:cNvPr>
          <xdr:cNvSpPr txBox="1"/>
        </xdr:nvSpPr>
        <xdr:spPr>
          <a:xfrm>
            <a:off x="13906500" y="2600325"/>
            <a:ext cx="5048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調達</a:t>
            </a:r>
          </a:p>
        </xdr:txBody>
      </xdr:sp>
    </xdr:grpSp>
    <xdr:clientData/>
  </xdr:twoCellAnchor>
  <xdr:twoCellAnchor>
    <xdr:from>
      <xdr:col>12</xdr:col>
      <xdr:colOff>104776</xdr:colOff>
      <xdr:row>20</xdr:row>
      <xdr:rowOff>133350</xdr:rowOff>
    </xdr:from>
    <xdr:to>
      <xdr:col>22</xdr:col>
      <xdr:colOff>14582</xdr:colOff>
      <xdr:row>23</xdr:row>
      <xdr:rowOff>192234</xdr:rowOff>
    </xdr:to>
    <xdr:grpSp>
      <xdr:nvGrpSpPr>
        <xdr:cNvPr id="27" name="グループ化 26">
          <a:extLst>
            <a:ext uri="{FF2B5EF4-FFF2-40B4-BE49-F238E27FC236}">
              <a16:creationId xmlns:a16="http://schemas.microsoft.com/office/drawing/2014/main" id="{6193537B-7925-40D5-A72D-D5C190D39176}"/>
            </a:ext>
          </a:extLst>
        </xdr:cNvPr>
        <xdr:cNvGrpSpPr/>
      </xdr:nvGrpSpPr>
      <xdr:grpSpPr>
        <a:xfrm>
          <a:off x="9887511" y="5142379"/>
          <a:ext cx="8661600" cy="1134649"/>
          <a:chOff x="9991726" y="5372100"/>
          <a:chExt cx="8663118" cy="1114431"/>
        </a:xfrm>
      </xdr:grpSpPr>
      <xdr:grpSp>
        <xdr:nvGrpSpPr>
          <xdr:cNvPr id="28" name="グループ化 27">
            <a:extLst>
              <a:ext uri="{FF2B5EF4-FFF2-40B4-BE49-F238E27FC236}">
                <a16:creationId xmlns:a16="http://schemas.microsoft.com/office/drawing/2014/main" id="{C370296E-BF43-E9B7-353E-9DFF4C50F177}"/>
              </a:ext>
            </a:extLst>
          </xdr:cNvPr>
          <xdr:cNvGrpSpPr/>
        </xdr:nvGrpSpPr>
        <xdr:grpSpPr>
          <a:xfrm>
            <a:off x="10191749" y="5734055"/>
            <a:ext cx="8463095" cy="752476"/>
            <a:chOff x="8276439" y="5347690"/>
            <a:chExt cx="9433712" cy="607851"/>
          </a:xfrm>
        </xdr:grpSpPr>
        <xdr:grpSp>
          <xdr:nvGrpSpPr>
            <xdr:cNvPr id="35" name="グループ化 34">
              <a:extLst>
                <a:ext uri="{FF2B5EF4-FFF2-40B4-BE49-F238E27FC236}">
                  <a16:creationId xmlns:a16="http://schemas.microsoft.com/office/drawing/2014/main" id="{E611FB83-8CC1-B24F-D2B1-175667BC6DD9}"/>
                </a:ext>
              </a:extLst>
            </xdr:cNvPr>
            <xdr:cNvGrpSpPr/>
          </xdr:nvGrpSpPr>
          <xdr:grpSpPr>
            <a:xfrm>
              <a:off x="8534399" y="5351175"/>
              <a:ext cx="9175752" cy="480526"/>
              <a:chOff x="8420100" y="5695081"/>
              <a:chExt cx="10010775" cy="543546"/>
            </a:xfrm>
          </xdr:grpSpPr>
          <xdr:sp macro="" textlink="" fLocksText="0">
            <xdr:nvSpPr>
              <xdr:cNvPr id="39" name="矢印: 山形 38">
                <a:extLst>
                  <a:ext uri="{FF2B5EF4-FFF2-40B4-BE49-F238E27FC236}">
                    <a16:creationId xmlns:a16="http://schemas.microsoft.com/office/drawing/2014/main" id="{DDC54FFB-9AD0-E5E5-A24D-417D748C1EBC}"/>
                  </a:ext>
                </a:extLst>
              </xdr:cNvPr>
              <xdr:cNvSpPr/>
            </xdr:nvSpPr>
            <xdr:spPr>
              <a:xfrm>
                <a:off x="9644720" y="5695950"/>
                <a:ext cx="133349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下準備</a:t>
                </a:r>
                <a:endParaRPr kumimoji="1" lang="en-US" altLang="ja-JP" sz="1100" b="1">
                  <a:solidFill>
                    <a:schemeClr val="tx1"/>
                  </a:solidFill>
                </a:endParaRPr>
              </a:p>
              <a:p>
                <a:pPr algn="ctr"/>
                <a:r>
                  <a:rPr kumimoji="1" lang="en-US" altLang="ja-JP" sz="900" b="0">
                    <a:solidFill>
                      <a:schemeClr val="tx1"/>
                    </a:solidFill>
                  </a:rPr>
                  <a:t>(</a:t>
                </a:r>
                <a:r>
                  <a:rPr kumimoji="1" lang="ja-JP" altLang="en-US" sz="900" b="0">
                    <a:solidFill>
                      <a:schemeClr val="tx1"/>
                    </a:solidFill>
                  </a:rPr>
                  <a:t>代表者・妻</a:t>
                </a:r>
                <a:r>
                  <a:rPr kumimoji="1" lang="en-US" altLang="ja-JP" sz="900" b="0">
                    <a:solidFill>
                      <a:schemeClr val="tx1"/>
                    </a:solidFill>
                  </a:rPr>
                  <a:t>)</a:t>
                </a:r>
                <a:endParaRPr kumimoji="1" lang="ja-JP" altLang="en-US" sz="900" b="0">
                  <a:solidFill>
                    <a:schemeClr val="tx1"/>
                  </a:solidFill>
                </a:endParaRPr>
              </a:p>
            </xdr:txBody>
          </xdr:sp>
          <xdr:sp macro="" textlink="" fLocksText="0">
            <xdr:nvSpPr>
              <xdr:cNvPr id="40" name="矢印: 山形 39">
                <a:extLst>
                  <a:ext uri="{FF2B5EF4-FFF2-40B4-BE49-F238E27FC236}">
                    <a16:creationId xmlns:a16="http://schemas.microsoft.com/office/drawing/2014/main" id="{D50985FF-DC98-3A0B-C657-8CB44CEFCF30}"/>
                  </a:ext>
                </a:extLst>
              </xdr:cNvPr>
              <xdr:cNvSpPr/>
            </xdr:nvSpPr>
            <xdr:spPr>
              <a:xfrm>
                <a:off x="10915650" y="5695950"/>
                <a:ext cx="1333500" cy="542677"/>
              </a:xfrm>
              <a:prstGeom prst="chevron">
                <a:avLst>
                  <a:gd name="adj" fmla="val 14559"/>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受付</a:t>
                </a:r>
                <a:endParaRPr kumimoji="1" lang="en-US" altLang="ja-JP" sz="1050" b="1">
                  <a:solidFill>
                    <a:schemeClr val="tx1"/>
                  </a:solidFill>
                </a:endParaRPr>
              </a:p>
              <a:p>
                <a:pPr algn="ctr"/>
                <a:r>
                  <a:rPr kumimoji="1" lang="en-US" altLang="ja-JP" sz="900" b="0">
                    <a:solidFill>
                      <a:schemeClr val="tx1"/>
                    </a:solidFill>
                  </a:rPr>
                  <a:t>(</a:t>
                </a:r>
                <a:r>
                  <a:rPr kumimoji="1" lang="ja-JP" altLang="en-US" sz="900" b="0">
                    <a:solidFill>
                      <a:schemeClr val="tx1"/>
                    </a:solidFill>
                  </a:rPr>
                  <a:t>アルバイト</a:t>
                </a:r>
                <a:r>
                  <a:rPr kumimoji="1" lang="en-US" altLang="ja-JP" sz="900" b="0">
                    <a:solidFill>
                      <a:schemeClr val="tx1"/>
                    </a:solidFill>
                  </a:rPr>
                  <a:t>)</a:t>
                </a:r>
                <a:endParaRPr kumimoji="1" lang="ja-JP" altLang="en-US" sz="1000" b="0">
                  <a:solidFill>
                    <a:schemeClr val="tx1"/>
                  </a:solidFill>
                </a:endParaRPr>
              </a:p>
            </xdr:txBody>
          </xdr:sp>
          <xdr:sp macro="" textlink="" fLocksText="0">
            <xdr:nvSpPr>
              <xdr:cNvPr id="41" name="矢印: 山形 40">
                <a:extLst>
                  <a:ext uri="{FF2B5EF4-FFF2-40B4-BE49-F238E27FC236}">
                    <a16:creationId xmlns:a16="http://schemas.microsoft.com/office/drawing/2014/main" id="{7BCCD4E7-77E7-A35B-2464-97773D2C3842}"/>
                  </a:ext>
                </a:extLst>
              </xdr:cNvPr>
              <xdr:cNvSpPr/>
            </xdr:nvSpPr>
            <xdr:spPr>
              <a:xfrm>
                <a:off x="12204515" y="5695081"/>
                <a:ext cx="1292409" cy="542677"/>
              </a:xfrm>
              <a:prstGeom prst="chevron">
                <a:avLst>
                  <a:gd name="adj" fmla="val 15506"/>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調理</a:t>
                </a:r>
                <a:endParaRPr kumimoji="1" lang="en-US" altLang="ja-JP" sz="1050" b="1">
                  <a:solidFill>
                    <a:schemeClr val="tx1"/>
                  </a:solidFill>
                </a:endParaRPr>
              </a:p>
              <a:p>
                <a:pPr algn="ctr"/>
                <a:r>
                  <a:rPr kumimoji="1" lang="en-US" altLang="ja-JP" sz="900" b="0">
                    <a:solidFill>
                      <a:schemeClr val="tx1"/>
                    </a:solidFill>
                  </a:rPr>
                  <a:t>(</a:t>
                </a:r>
                <a:r>
                  <a:rPr kumimoji="1" lang="ja-JP" altLang="en-US" sz="900" b="0">
                    <a:solidFill>
                      <a:schemeClr val="tx1"/>
                    </a:solidFill>
                  </a:rPr>
                  <a:t>代表者・妻</a:t>
                </a:r>
                <a:r>
                  <a:rPr kumimoji="1" lang="en-US" altLang="ja-JP" sz="900" b="0">
                    <a:solidFill>
                      <a:schemeClr val="tx1"/>
                    </a:solidFill>
                  </a:rPr>
                  <a:t>)</a:t>
                </a:r>
                <a:endParaRPr kumimoji="1" lang="ja-JP" altLang="en-US" sz="1000" b="0">
                  <a:solidFill>
                    <a:schemeClr val="tx1"/>
                  </a:solidFill>
                </a:endParaRPr>
              </a:p>
            </xdr:txBody>
          </xdr:sp>
          <xdr:sp macro="" textlink="" fLocksText="0">
            <xdr:nvSpPr>
              <xdr:cNvPr id="42" name="矢印: 山形 41">
                <a:extLst>
                  <a:ext uri="{FF2B5EF4-FFF2-40B4-BE49-F238E27FC236}">
                    <a16:creationId xmlns:a16="http://schemas.microsoft.com/office/drawing/2014/main" id="{2091D4D1-6A28-72DA-4437-D6FD19D41F33}"/>
                  </a:ext>
                </a:extLst>
              </xdr:cNvPr>
              <xdr:cNvSpPr/>
            </xdr:nvSpPr>
            <xdr:spPr>
              <a:xfrm>
                <a:off x="13443964" y="5695081"/>
                <a:ext cx="1291211"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盛付</a:t>
                </a:r>
                <a:endParaRPr kumimoji="1" lang="en-US" altLang="ja-JP" sz="1100" b="1">
                  <a:solidFill>
                    <a:schemeClr val="tx1"/>
                  </a:solidFill>
                </a:endParaRPr>
              </a:p>
              <a:p>
                <a:pPr algn="ctr"/>
                <a:r>
                  <a:rPr kumimoji="1" lang="en-US" altLang="ja-JP" sz="900" b="0">
                    <a:solidFill>
                      <a:schemeClr val="tx1"/>
                    </a:solidFill>
                  </a:rPr>
                  <a:t>(</a:t>
                </a:r>
                <a:r>
                  <a:rPr kumimoji="1" lang="ja-JP" altLang="en-US" sz="900" b="0">
                    <a:solidFill>
                      <a:schemeClr val="tx1"/>
                    </a:solidFill>
                  </a:rPr>
                  <a:t>代表者・妻</a:t>
                </a:r>
                <a:r>
                  <a:rPr kumimoji="1" lang="en-US" altLang="ja-JP" sz="900" b="0">
                    <a:solidFill>
                      <a:schemeClr val="tx1"/>
                    </a:solidFill>
                  </a:rPr>
                  <a:t>)</a:t>
                </a:r>
              </a:p>
            </xdr:txBody>
          </xdr:sp>
          <xdr:sp macro="" textlink="" fLocksText="0">
            <xdr:nvSpPr>
              <xdr:cNvPr id="43" name="矢印: 山形 42">
                <a:extLst>
                  <a:ext uri="{FF2B5EF4-FFF2-40B4-BE49-F238E27FC236}">
                    <a16:creationId xmlns:a16="http://schemas.microsoft.com/office/drawing/2014/main" id="{70FA6833-FAF2-1084-AF46-08CC00E8310E}"/>
                  </a:ext>
                </a:extLst>
              </xdr:cNvPr>
              <xdr:cNvSpPr/>
            </xdr:nvSpPr>
            <xdr:spPr>
              <a:xfrm>
                <a:off x="14660246" y="5695081"/>
                <a:ext cx="1303655"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配膳</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アルバイト</a:t>
                </a:r>
                <a:r>
                  <a:rPr kumimoji="1" lang="en-US" altLang="ja-JP" sz="900" b="0" i="0" u="none" strike="noStrike" kern="0" cap="none" spc="0" normalizeH="0" baseline="0" noProof="0">
                    <a:ln>
                      <a:noFill/>
                    </a:ln>
                    <a:solidFill>
                      <a:prstClr val="black"/>
                    </a:solidFill>
                    <a:effectLst/>
                    <a:uLnTx/>
                    <a:uFillTx/>
                    <a:latin typeface="+mn-lt"/>
                    <a:ea typeface="+mn-ea"/>
                    <a:cs typeface="+mn-cs"/>
                  </a:rPr>
                  <a:t>)</a:t>
                </a: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44" name="矢印: 山形 43">
                <a:extLst>
                  <a:ext uri="{FF2B5EF4-FFF2-40B4-BE49-F238E27FC236}">
                    <a16:creationId xmlns:a16="http://schemas.microsoft.com/office/drawing/2014/main" id="{FD5938B5-5FD7-B980-17DB-F2BF9EC839B3}"/>
                  </a:ext>
                </a:extLst>
              </xdr:cNvPr>
              <xdr:cNvSpPr/>
            </xdr:nvSpPr>
            <xdr:spPr>
              <a:xfrm>
                <a:off x="15899693" y="5695081"/>
                <a:ext cx="130245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精算</a:t>
                </a:r>
                <a:endParaRPr kumimoji="1" lang="en-US" altLang="ja-JP" sz="1100" b="1">
                  <a:solidFill>
                    <a:schemeClr val="tx1"/>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アルバイト</a:t>
                </a:r>
                <a:r>
                  <a:rPr kumimoji="1" lang="en-US" altLang="ja-JP" sz="900" b="0" i="0" u="none" strike="noStrike" kern="0" cap="none" spc="0" normalizeH="0" baseline="0" noProof="0">
                    <a:ln>
                      <a:noFill/>
                    </a:ln>
                    <a:solidFill>
                      <a:prstClr val="black"/>
                    </a:solidFill>
                    <a:effectLst/>
                    <a:uLnTx/>
                    <a:uFillTx/>
                    <a:latin typeface="+mn-lt"/>
                    <a:ea typeface="+mn-ea"/>
                    <a:cs typeface="+mn-cs"/>
                  </a:rPr>
                  <a:t>)</a:t>
                </a: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45" name="矢印: 山形 44">
                <a:extLst>
                  <a:ext uri="{FF2B5EF4-FFF2-40B4-BE49-F238E27FC236}">
                    <a16:creationId xmlns:a16="http://schemas.microsoft.com/office/drawing/2014/main" id="{01A583A0-944A-5C9C-FAAA-CC32CCC15EDB}"/>
                  </a:ext>
                </a:extLst>
              </xdr:cNvPr>
              <xdr:cNvSpPr/>
            </xdr:nvSpPr>
            <xdr:spPr>
              <a:xfrm>
                <a:off x="17127557" y="5695081"/>
                <a:ext cx="130331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片付清掃</a:t>
                </a:r>
                <a:endParaRPr kumimoji="1" lang="en-US" altLang="ja-JP" sz="1100" b="1">
                  <a:solidFill>
                    <a:schemeClr val="tx1"/>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アルバイト</a:t>
                </a:r>
                <a:r>
                  <a:rPr kumimoji="1" lang="en-US" altLang="ja-JP" sz="900" b="0" i="0" u="none" strike="noStrike" kern="0" cap="none" spc="0" normalizeH="0" baseline="0" noProof="0">
                    <a:ln>
                      <a:noFill/>
                    </a:ln>
                    <a:solidFill>
                      <a:prstClr val="black"/>
                    </a:solidFill>
                    <a:effectLst/>
                    <a:uLnTx/>
                    <a:uFillTx/>
                    <a:latin typeface="+mn-lt"/>
                    <a:ea typeface="+mn-ea"/>
                    <a:cs typeface="+mn-cs"/>
                  </a:rPr>
                  <a:t>)</a:t>
                </a: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46" name="矢印: 山形 45">
                <a:extLst>
                  <a:ext uri="{FF2B5EF4-FFF2-40B4-BE49-F238E27FC236}">
                    <a16:creationId xmlns:a16="http://schemas.microsoft.com/office/drawing/2014/main" id="{2492E0B5-06CE-07B2-4106-EB869279F355}"/>
                  </a:ext>
                </a:extLst>
              </xdr:cNvPr>
              <xdr:cNvSpPr/>
            </xdr:nvSpPr>
            <xdr:spPr>
              <a:xfrm>
                <a:off x="8420100" y="5695950"/>
                <a:ext cx="129393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材料仕入</a:t>
                </a:r>
                <a:endParaRPr kumimoji="1" lang="en-US" altLang="ja-JP" sz="1100" b="1">
                  <a:solidFill>
                    <a:schemeClr val="tx1"/>
                  </a:solidFill>
                </a:endParaRPr>
              </a:p>
              <a:p>
                <a:pPr algn="ctr"/>
                <a:r>
                  <a:rPr kumimoji="1" lang="en-US" altLang="ja-JP" sz="900" b="0">
                    <a:solidFill>
                      <a:schemeClr val="tx1"/>
                    </a:solidFill>
                  </a:rPr>
                  <a:t>(</a:t>
                </a:r>
                <a:r>
                  <a:rPr kumimoji="1" lang="ja-JP" altLang="en-US" sz="900" b="0">
                    <a:solidFill>
                      <a:schemeClr val="tx1"/>
                    </a:solidFill>
                  </a:rPr>
                  <a:t>代表者</a:t>
                </a:r>
                <a:r>
                  <a:rPr kumimoji="1" lang="en-US" altLang="ja-JP" sz="900" b="0">
                    <a:solidFill>
                      <a:schemeClr val="tx1"/>
                    </a:solidFill>
                  </a:rPr>
                  <a:t>)</a:t>
                </a:r>
                <a:endParaRPr kumimoji="1" lang="ja-JP" altLang="en-US" sz="900" b="0">
                  <a:solidFill>
                    <a:schemeClr val="tx1"/>
                  </a:solidFill>
                </a:endParaRPr>
              </a:p>
            </xdr:txBody>
          </xdr:sp>
        </xdr:grpSp>
        <xdr:sp macro="" textlink="">
          <xdr:nvSpPr>
            <xdr:cNvPr id="31" name="テキスト ボックス 30">
              <a:extLst>
                <a:ext uri="{FF2B5EF4-FFF2-40B4-BE49-F238E27FC236}">
                  <a16:creationId xmlns:a16="http://schemas.microsoft.com/office/drawing/2014/main" id="{E0544D46-18B1-247F-E1EB-4C654B4C63B9}"/>
                </a:ext>
              </a:extLst>
            </xdr:cNvPr>
            <xdr:cNvSpPr txBox="1"/>
          </xdr:nvSpPr>
          <xdr:spPr>
            <a:xfrm>
              <a:off x="8276439" y="5347690"/>
              <a:ext cx="266700" cy="607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1100">
                  <a:latin typeface="FGP平成角ｺﾞｼｯｸ体W3" panose="020B0400000000000000" pitchFamily="50" charset="-128"/>
                  <a:ea typeface="FGP平成角ｺﾞｼｯｸ体W3" panose="020B0400000000000000" pitchFamily="50" charset="-128"/>
                </a:rPr>
                <a:t>主活動</a:t>
              </a:r>
            </a:p>
          </xdr:txBody>
        </xdr:sp>
      </xdr:grpSp>
      <xdr:sp macro="" textlink="">
        <xdr:nvSpPr>
          <xdr:cNvPr id="29" name="テキスト ボックス 28">
            <a:extLst>
              <a:ext uri="{FF2B5EF4-FFF2-40B4-BE49-F238E27FC236}">
                <a16:creationId xmlns:a16="http://schemas.microsoft.com/office/drawing/2014/main" id="{B079215E-A44B-710E-3335-D9C1461E1953}"/>
              </a:ext>
            </a:extLst>
          </xdr:cNvPr>
          <xdr:cNvSpPr txBox="1"/>
        </xdr:nvSpPr>
        <xdr:spPr>
          <a:xfrm>
            <a:off x="9991726" y="5372100"/>
            <a:ext cx="1733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事業活動の流れ</a:t>
            </a:r>
          </a:p>
        </xdr:txBody>
      </xdr:sp>
    </xdr:grpSp>
    <xdr:clientData/>
  </xdr:twoCellAnchor>
  <xdr:twoCellAnchor>
    <xdr:from>
      <xdr:col>0</xdr:col>
      <xdr:colOff>133350</xdr:colOff>
      <xdr:row>19</xdr:row>
      <xdr:rowOff>57150</xdr:rowOff>
    </xdr:from>
    <xdr:to>
      <xdr:col>2</xdr:col>
      <xdr:colOff>1019175</xdr:colOff>
      <xdr:row>20</xdr:row>
      <xdr:rowOff>38100</xdr:rowOff>
    </xdr:to>
    <xdr:sp macro="" textlink="">
      <xdr:nvSpPr>
        <xdr:cNvPr id="48" name="テキスト ボックス 47">
          <a:extLst>
            <a:ext uri="{FF2B5EF4-FFF2-40B4-BE49-F238E27FC236}">
              <a16:creationId xmlns:a16="http://schemas.microsoft.com/office/drawing/2014/main" id="{2E8B5843-3EC0-47FE-9021-A5AC2DB78EEA}"/>
            </a:ext>
          </a:extLst>
        </xdr:cNvPr>
        <xdr:cNvSpPr txBox="1"/>
      </xdr:nvSpPr>
      <xdr:spPr>
        <a:xfrm>
          <a:off x="133350" y="4676775"/>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1">
                  <a:lumMod val="75000"/>
                </a:schemeClr>
              </a:solidFill>
              <a:latin typeface="FG平成角ｺﾞｼｯｸ体W5" panose="020B0609000000000000" pitchFamily="49" charset="-128"/>
              <a:ea typeface="FG平成角ｺﾞｼｯｸ体W5" panose="020B0609000000000000" pitchFamily="49" charset="-128"/>
            </a:rPr>
            <a:t>「内容」</a:t>
          </a:r>
          <a:r>
            <a:rPr kumimoji="1" lang="ja-JP" altLang="en-US" sz="1400" b="0">
              <a:solidFill>
                <a:schemeClr val="accent1">
                  <a:lumMod val="75000"/>
                </a:schemeClr>
              </a:solidFill>
              <a:latin typeface="FG平成角ｺﾞｼｯｸ体W5" panose="020B0609000000000000" pitchFamily="49" charset="-128"/>
              <a:ea typeface="FG平成角ｺﾞｼｯｸ体W5" panose="020B0609000000000000" pitchFamily="49" charset="-128"/>
            </a:rPr>
            <a:t>を考え</a:t>
          </a:r>
          <a:endParaRPr kumimoji="1" lang="ja-JP" altLang="en-US" sz="1600" b="0">
            <a:solidFill>
              <a:schemeClr val="accent1">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11</xdr:col>
      <xdr:colOff>409575</xdr:colOff>
      <xdr:row>0</xdr:row>
      <xdr:rowOff>47625</xdr:rowOff>
    </xdr:from>
    <xdr:to>
      <xdr:col>14</xdr:col>
      <xdr:colOff>857250</xdr:colOff>
      <xdr:row>1</xdr:row>
      <xdr:rowOff>228600</xdr:rowOff>
    </xdr:to>
    <xdr:sp macro="" textlink="">
      <xdr:nvSpPr>
        <xdr:cNvPr id="49" name="テキスト ボックス 48">
          <a:extLst>
            <a:ext uri="{FF2B5EF4-FFF2-40B4-BE49-F238E27FC236}">
              <a16:creationId xmlns:a16="http://schemas.microsoft.com/office/drawing/2014/main" id="{421344AE-6FD8-4E0B-8333-915988E994F5}"/>
            </a:ext>
          </a:extLst>
        </xdr:cNvPr>
        <xdr:cNvSpPr txBox="1"/>
      </xdr:nvSpPr>
      <xdr:spPr>
        <a:xfrm>
          <a:off x="9725025" y="47625"/>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「準備」</a:t>
          </a:r>
          <a:r>
            <a:rPr kumimoji="1" lang="ja-JP" altLang="en-US" sz="14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して</a:t>
          </a:r>
          <a:endPar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12</xdr:col>
      <xdr:colOff>38100</xdr:colOff>
      <xdr:row>19</xdr:row>
      <xdr:rowOff>295275</xdr:rowOff>
    </xdr:from>
    <xdr:to>
      <xdr:col>15</xdr:col>
      <xdr:colOff>76199</xdr:colOff>
      <xdr:row>20</xdr:row>
      <xdr:rowOff>276225</xdr:rowOff>
    </xdr:to>
    <xdr:sp macro="" textlink="">
      <xdr:nvSpPr>
        <xdr:cNvPr id="50" name="テキスト ボックス 49">
          <a:extLst>
            <a:ext uri="{FF2B5EF4-FFF2-40B4-BE49-F238E27FC236}">
              <a16:creationId xmlns:a16="http://schemas.microsoft.com/office/drawing/2014/main" id="{E7F0BBEB-7C21-4846-92EE-78AA42D4A0EE}"/>
            </a:ext>
          </a:extLst>
        </xdr:cNvPr>
        <xdr:cNvSpPr txBox="1"/>
      </xdr:nvSpPr>
      <xdr:spPr>
        <a:xfrm>
          <a:off x="9810750" y="4914900"/>
          <a:ext cx="1762124"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「活動」</a:t>
          </a:r>
          <a:r>
            <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を行い</a:t>
          </a:r>
        </a:p>
      </xdr:txBody>
    </xdr:sp>
    <xdr:clientData/>
  </xdr:twoCellAnchor>
  <xdr:twoCellAnchor>
    <xdr:from>
      <xdr:col>17</xdr:col>
      <xdr:colOff>2181225</xdr:colOff>
      <xdr:row>0</xdr:row>
      <xdr:rowOff>76200</xdr:rowOff>
    </xdr:from>
    <xdr:to>
      <xdr:col>20</xdr:col>
      <xdr:colOff>238125</xdr:colOff>
      <xdr:row>1</xdr:row>
      <xdr:rowOff>66675</xdr:rowOff>
    </xdr:to>
    <xdr:sp macro="" textlink="">
      <xdr:nvSpPr>
        <xdr:cNvPr id="65" name="吹き出し: 角を丸めた四角形 64">
          <a:extLst>
            <a:ext uri="{FF2B5EF4-FFF2-40B4-BE49-F238E27FC236}">
              <a16:creationId xmlns:a16="http://schemas.microsoft.com/office/drawing/2014/main" id="{DC0CEFF0-68E1-49A0-BFE8-7B0F64831DF4}"/>
            </a:ext>
          </a:extLst>
        </xdr:cNvPr>
        <xdr:cNvSpPr/>
      </xdr:nvSpPr>
      <xdr:spPr>
        <a:xfrm>
          <a:off x="15782925" y="76200"/>
          <a:ext cx="1066800" cy="228600"/>
        </a:xfrm>
        <a:prstGeom prst="wedgeRoundRectCallout">
          <a:avLst>
            <a:gd name="adj1" fmla="val -52976"/>
            <a:gd name="adj2" fmla="val 188889"/>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緑の部分を入力</a:t>
          </a:r>
        </a:p>
      </xdr:txBody>
    </xdr:sp>
    <xdr:clientData/>
  </xdr:twoCellAnchor>
  <xdr:twoCellAnchor>
    <xdr:from>
      <xdr:col>17</xdr:col>
      <xdr:colOff>425823</xdr:colOff>
      <xdr:row>19</xdr:row>
      <xdr:rowOff>347383</xdr:rowOff>
    </xdr:from>
    <xdr:to>
      <xdr:col>20</xdr:col>
      <xdr:colOff>582705</xdr:colOff>
      <xdr:row>20</xdr:row>
      <xdr:rowOff>168089</xdr:rowOff>
    </xdr:to>
    <xdr:sp macro="" textlink="">
      <xdr:nvSpPr>
        <xdr:cNvPr id="55" name="吹き出し: 角を丸めた四角形 54">
          <a:extLst>
            <a:ext uri="{FF2B5EF4-FFF2-40B4-BE49-F238E27FC236}">
              <a16:creationId xmlns:a16="http://schemas.microsoft.com/office/drawing/2014/main" id="{367D02D0-59CF-46AB-8358-C855ECCCB5E0}"/>
            </a:ext>
          </a:extLst>
        </xdr:cNvPr>
        <xdr:cNvSpPr/>
      </xdr:nvSpPr>
      <xdr:spPr>
        <a:xfrm>
          <a:off x="14029764" y="4919383"/>
          <a:ext cx="3171265" cy="257735"/>
        </a:xfrm>
        <a:prstGeom prst="wedgeRoundRectCallout">
          <a:avLst>
            <a:gd name="adj1" fmla="val -39195"/>
            <a:gd name="adj2" fmla="val 123671"/>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自身が行う事業の流れを整理してみましょう</a:t>
          </a:r>
        </a:p>
      </xdr:txBody>
    </xdr:sp>
    <xdr:clientData/>
  </xdr:twoCellAnchor>
  <xdr:twoCellAnchor>
    <xdr:from>
      <xdr:col>18</xdr:col>
      <xdr:colOff>8282</xdr:colOff>
      <xdr:row>31</xdr:row>
      <xdr:rowOff>190499</xdr:rowOff>
    </xdr:from>
    <xdr:to>
      <xdr:col>22</xdr:col>
      <xdr:colOff>927652</xdr:colOff>
      <xdr:row>48</xdr:row>
      <xdr:rowOff>198781</xdr:rowOff>
    </xdr:to>
    <xdr:graphicFrame macro="">
      <xdr:nvGraphicFramePr>
        <xdr:cNvPr id="52" name="グラフ 51">
          <a:extLst>
            <a:ext uri="{FF2B5EF4-FFF2-40B4-BE49-F238E27FC236}">
              <a16:creationId xmlns:a16="http://schemas.microsoft.com/office/drawing/2014/main" id="{DD67074F-8741-41FC-8AE0-7134B64C1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455542</xdr:colOff>
      <xdr:row>31</xdr:row>
      <xdr:rowOff>190499</xdr:rowOff>
    </xdr:from>
    <xdr:to>
      <xdr:col>17</xdr:col>
      <xdr:colOff>2551044</xdr:colOff>
      <xdr:row>48</xdr:row>
      <xdr:rowOff>190499</xdr:rowOff>
    </xdr:to>
    <xdr:graphicFrame macro="">
      <xdr:nvGraphicFramePr>
        <xdr:cNvPr id="56" name="グラフ 55">
          <a:extLst>
            <a:ext uri="{FF2B5EF4-FFF2-40B4-BE49-F238E27FC236}">
              <a16:creationId xmlns:a16="http://schemas.microsoft.com/office/drawing/2014/main" id="{3133DABC-51E3-42F4-8DA6-143F2E263E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248479</xdr:colOff>
      <xdr:row>31</xdr:row>
      <xdr:rowOff>190500</xdr:rowOff>
    </xdr:from>
    <xdr:to>
      <xdr:col>16</xdr:col>
      <xdr:colOff>447261</xdr:colOff>
      <xdr:row>48</xdr:row>
      <xdr:rowOff>173934</xdr:rowOff>
    </xdr:to>
    <xdr:graphicFrame macro="">
      <xdr:nvGraphicFramePr>
        <xdr:cNvPr id="57" name="グラフ 56">
          <a:extLst>
            <a:ext uri="{FF2B5EF4-FFF2-40B4-BE49-F238E27FC236}">
              <a16:creationId xmlns:a16="http://schemas.microsoft.com/office/drawing/2014/main" id="{ABCA433A-084A-46BD-ADF3-A7FB3AF9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20</xdr:row>
      <xdr:rowOff>0</xdr:rowOff>
    </xdr:from>
    <xdr:to>
      <xdr:col>11</xdr:col>
      <xdr:colOff>161925</xdr:colOff>
      <xdr:row>50</xdr:row>
      <xdr:rowOff>145676</xdr:rowOff>
    </xdr:to>
    <xdr:sp macro="" textlink="">
      <xdr:nvSpPr>
        <xdr:cNvPr id="66" name="正方形/長方形 65">
          <a:extLst>
            <a:ext uri="{FF2B5EF4-FFF2-40B4-BE49-F238E27FC236}">
              <a16:creationId xmlns:a16="http://schemas.microsoft.com/office/drawing/2014/main" id="{B0EBE87D-E6A8-4C3C-8870-B28F5F3D1CC7}"/>
            </a:ext>
          </a:extLst>
        </xdr:cNvPr>
        <xdr:cNvSpPr/>
      </xdr:nvSpPr>
      <xdr:spPr>
        <a:xfrm>
          <a:off x="302559" y="5009029"/>
          <a:ext cx="9182660" cy="8684559"/>
        </a:xfrm>
        <a:prstGeom prst="rect">
          <a:avLst/>
        </a:prstGeom>
        <a:noFill/>
        <a:ln w="444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xdr:row>
      <xdr:rowOff>114300</xdr:rowOff>
    </xdr:from>
    <xdr:to>
      <xdr:col>11</xdr:col>
      <xdr:colOff>171450</xdr:colOff>
      <xdr:row>19</xdr:row>
      <xdr:rowOff>9525</xdr:rowOff>
    </xdr:to>
    <xdr:sp macro="" textlink="">
      <xdr:nvSpPr>
        <xdr:cNvPr id="70" name="正方形/長方形 69">
          <a:extLst>
            <a:ext uri="{FF2B5EF4-FFF2-40B4-BE49-F238E27FC236}">
              <a16:creationId xmlns:a16="http://schemas.microsoft.com/office/drawing/2014/main" id="{9046E4BE-8A48-4632-B87B-90C2864BC2A2}"/>
            </a:ext>
          </a:extLst>
        </xdr:cNvPr>
        <xdr:cNvSpPr/>
      </xdr:nvSpPr>
      <xdr:spPr>
        <a:xfrm>
          <a:off x="304800" y="904875"/>
          <a:ext cx="9182100" cy="3724275"/>
        </a:xfrm>
        <a:prstGeom prst="rect">
          <a:avLst/>
        </a:prstGeom>
        <a:noFill/>
        <a:ln w="444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533400</xdr:colOff>
      <xdr:row>8</xdr:row>
      <xdr:rowOff>9525</xdr:rowOff>
    </xdr:from>
    <xdr:to>
      <xdr:col>2</xdr:col>
      <xdr:colOff>866775</xdr:colOff>
      <xdr:row>9</xdr:row>
      <xdr:rowOff>0</xdr:rowOff>
    </xdr:to>
    <xdr:sp macro="" textlink="">
      <xdr:nvSpPr>
        <xdr:cNvPr id="71" name="矢印: 下 70">
          <a:extLst>
            <a:ext uri="{FF2B5EF4-FFF2-40B4-BE49-F238E27FC236}">
              <a16:creationId xmlns:a16="http://schemas.microsoft.com/office/drawing/2014/main" id="{D291E0DA-00F9-49C6-9413-2A4B37CF580C}"/>
            </a:ext>
          </a:extLst>
        </xdr:cNvPr>
        <xdr:cNvSpPr/>
      </xdr:nvSpPr>
      <xdr:spPr>
        <a:xfrm>
          <a:off x="1285875" y="2000250"/>
          <a:ext cx="333375" cy="22860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523875</xdr:colOff>
      <xdr:row>13</xdr:row>
      <xdr:rowOff>19050</xdr:rowOff>
    </xdr:from>
    <xdr:to>
      <xdr:col>2</xdr:col>
      <xdr:colOff>857250</xdr:colOff>
      <xdr:row>13</xdr:row>
      <xdr:rowOff>228600</xdr:rowOff>
    </xdr:to>
    <xdr:sp macro="" textlink="">
      <xdr:nvSpPr>
        <xdr:cNvPr id="72" name="矢印: 下 71">
          <a:extLst>
            <a:ext uri="{FF2B5EF4-FFF2-40B4-BE49-F238E27FC236}">
              <a16:creationId xmlns:a16="http://schemas.microsoft.com/office/drawing/2014/main" id="{481E4F0B-D3F7-473F-980F-51D0250088AA}"/>
            </a:ext>
          </a:extLst>
        </xdr:cNvPr>
        <xdr:cNvSpPr/>
      </xdr:nvSpPr>
      <xdr:spPr>
        <a:xfrm>
          <a:off x="1276350" y="3200400"/>
          <a:ext cx="333375" cy="2095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32</xdr:row>
      <xdr:rowOff>9525</xdr:rowOff>
    </xdr:from>
    <xdr:to>
      <xdr:col>2</xdr:col>
      <xdr:colOff>838200</xdr:colOff>
      <xdr:row>32</xdr:row>
      <xdr:rowOff>228600</xdr:rowOff>
    </xdr:to>
    <xdr:sp macro="" textlink="">
      <xdr:nvSpPr>
        <xdr:cNvPr id="73" name="矢印: 下 72">
          <a:extLst>
            <a:ext uri="{FF2B5EF4-FFF2-40B4-BE49-F238E27FC236}">
              <a16:creationId xmlns:a16="http://schemas.microsoft.com/office/drawing/2014/main" id="{9B704D2E-94CD-4AED-86EB-4C1703422F1C}"/>
            </a:ext>
          </a:extLst>
        </xdr:cNvPr>
        <xdr:cNvSpPr/>
      </xdr:nvSpPr>
      <xdr:spPr>
        <a:xfrm>
          <a:off x="1257300" y="8591550"/>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38</xdr:row>
      <xdr:rowOff>19050</xdr:rowOff>
    </xdr:from>
    <xdr:to>
      <xdr:col>2</xdr:col>
      <xdr:colOff>838200</xdr:colOff>
      <xdr:row>39</xdr:row>
      <xdr:rowOff>0</xdr:rowOff>
    </xdr:to>
    <xdr:sp macro="" textlink="">
      <xdr:nvSpPr>
        <xdr:cNvPr id="74" name="矢印: 下 73">
          <a:extLst>
            <a:ext uri="{FF2B5EF4-FFF2-40B4-BE49-F238E27FC236}">
              <a16:creationId xmlns:a16="http://schemas.microsoft.com/office/drawing/2014/main" id="{3D4C7B41-6A79-4ECE-899F-192EFDE21B01}"/>
            </a:ext>
          </a:extLst>
        </xdr:cNvPr>
        <xdr:cNvSpPr/>
      </xdr:nvSpPr>
      <xdr:spPr>
        <a:xfrm>
          <a:off x="1257300" y="100298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485775</xdr:colOff>
      <xdr:row>42</xdr:row>
      <xdr:rowOff>19050</xdr:rowOff>
    </xdr:from>
    <xdr:to>
      <xdr:col>2</xdr:col>
      <xdr:colOff>819150</xdr:colOff>
      <xdr:row>43</xdr:row>
      <xdr:rowOff>0</xdr:rowOff>
    </xdr:to>
    <xdr:sp macro="" textlink="">
      <xdr:nvSpPr>
        <xdr:cNvPr id="75" name="矢印: 下 74">
          <a:extLst>
            <a:ext uri="{FF2B5EF4-FFF2-40B4-BE49-F238E27FC236}">
              <a16:creationId xmlns:a16="http://schemas.microsoft.com/office/drawing/2014/main" id="{1F4EF51E-BE79-4925-BB9D-92F2B419391A}"/>
            </a:ext>
          </a:extLst>
        </xdr:cNvPr>
        <xdr:cNvSpPr/>
      </xdr:nvSpPr>
      <xdr:spPr>
        <a:xfrm>
          <a:off x="1238250" y="109823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19</xdr:row>
      <xdr:rowOff>38100</xdr:rowOff>
    </xdr:from>
    <xdr:to>
      <xdr:col>9</xdr:col>
      <xdr:colOff>971550</xdr:colOff>
      <xdr:row>20</xdr:row>
      <xdr:rowOff>0</xdr:rowOff>
    </xdr:to>
    <xdr:sp macro="" textlink="">
      <xdr:nvSpPr>
        <xdr:cNvPr id="76" name="矢印: 下 75">
          <a:extLst>
            <a:ext uri="{FF2B5EF4-FFF2-40B4-BE49-F238E27FC236}">
              <a16:creationId xmlns:a16="http://schemas.microsoft.com/office/drawing/2014/main" id="{2DD01381-BE45-4580-BD9E-48A6C32A2CDC}"/>
            </a:ext>
          </a:extLst>
        </xdr:cNvPr>
        <xdr:cNvSpPr/>
      </xdr:nvSpPr>
      <xdr:spPr>
        <a:xfrm>
          <a:off x="4429125" y="4657725"/>
          <a:ext cx="600075" cy="4000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6</xdr:row>
      <xdr:rowOff>0</xdr:rowOff>
    </xdr:from>
    <xdr:to>
      <xdr:col>20</xdr:col>
      <xdr:colOff>0</xdr:colOff>
      <xdr:row>6</xdr:row>
      <xdr:rowOff>0</xdr:rowOff>
    </xdr:to>
    <xdr:cxnSp macro="">
      <xdr:nvCxnSpPr>
        <xdr:cNvPr id="77" name="直線コネクタ 76">
          <a:extLst>
            <a:ext uri="{FF2B5EF4-FFF2-40B4-BE49-F238E27FC236}">
              <a16:creationId xmlns:a16="http://schemas.microsoft.com/office/drawing/2014/main" id="{5E9CB58A-9E7F-4C08-81A5-6CA35B9D29B5}"/>
            </a:ext>
          </a:extLst>
        </xdr:cNvPr>
        <xdr:cNvCxnSpPr/>
      </xdr:nvCxnSpPr>
      <xdr:spPr>
        <a:xfrm>
          <a:off x="16173450" y="1514475"/>
          <a:ext cx="43815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17</xdr:row>
      <xdr:rowOff>238125</xdr:rowOff>
    </xdr:from>
    <xdr:to>
      <xdr:col>20</xdr:col>
      <xdr:colOff>9525</xdr:colOff>
      <xdr:row>17</xdr:row>
      <xdr:rowOff>238125</xdr:rowOff>
    </xdr:to>
    <xdr:cxnSp macro="">
      <xdr:nvCxnSpPr>
        <xdr:cNvPr id="78" name="直線コネクタ 77">
          <a:extLst>
            <a:ext uri="{FF2B5EF4-FFF2-40B4-BE49-F238E27FC236}">
              <a16:creationId xmlns:a16="http://schemas.microsoft.com/office/drawing/2014/main" id="{3ECB219B-1D24-45BF-BE83-23FCC9720CCC}"/>
            </a:ext>
          </a:extLst>
        </xdr:cNvPr>
        <xdr:cNvCxnSpPr/>
      </xdr:nvCxnSpPr>
      <xdr:spPr>
        <a:xfrm>
          <a:off x="16163925" y="4371975"/>
          <a:ext cx="45720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257175</xdr:colOff>
      <xdr:row>1</xdr:row>
      <xdr:rowOff>180976</xdr:rowOff>
    </xdr:from>
    <xdr:to>
      <xdr:col>18</xdr:col>
      <xdr:colOff>76200</xdr:colOff>
      <xdr:row>20</xdr:row>
      <xdr:rowOff>95251</xdr:rowOff>
    </xdr:to>
    <xdr:grpSp>
      <xdr:nvGrpSpPr>
        <xdr:cNvPr id="79" name="グループ化 78">
          <a:extLst>
            <a:ext uri="{FF2B5EF4-FFF2-40B4-BE49-F238E27FC236}">
              <a16:creationId xmlns:a16="http://schemas.microsoft.com/office/drawing/2014/main" id="{C11D1E56-CA17-470D-87E5-5106E33BD31E}"/>
            </a:ext>
          </a:extLst>
        </xdr:cNvPr>
        <xdr:cNvGrpSpPr/>
      </xdr:nvGrpSpPr>
      <xdr:grpSpPr>
        <a:xfrm>
          <a:off x="10039910" y="416300"/>
          <a:ext cx="6206378" cy="4687980"/>
          <a:chOff x="8391525" y="419100"/>
          <a:chExt cx="6210300" cy="4616814"/>
        </a:xfrm>
      </xdr:grpSpPr>
      <xdr:sp macro="" textlink="">
        <xdr:nvSpPr>
          <xdr:cNvPr id="80" name="正方形/長方形 79">
            <a:extLst>
              <a:ext uri="{FF2B5EF4-FFF2-40B4-BE49-F238E27FC236}">
                <a16:creationId xmlns:a16="http://schemas.microsoft.com/office/drawing/2014/main" id="{FB01F9FC-3636-FBAD-E6F3-175B58ACB795}"/>
              </a:ext>
            </a:extLst>
          </xdr:cNvPr>
          <xdr:cNvSpPr/>
        </xdr:nvSpPr>
        <xdr:spPr>
          <a:xfrm>
            <a:off x="8391525" y="419100"/>
            <a:ext cx="6210300" cy="4124477"/>
          </a:xfrm>
          <a:prstGeom prst="rect">
            <a:avLst/>
          </a:prstGeom>
          <a:noFill/>
          <a:ln w="444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1" name="矢印: 下 80">
            <a:extLst>
              <a:ext uri="{FF2B5EF4-FFF2-40B4-BE49-F238E27FC236}">
                <a16:creationId xmlns:a16="http://schemas.microsoft.com/office/drawing/2014/main" id="{7197E64D-4C8F-6F0A-4A3F-6B31B0039789}"/>
              </a:ext>
            </a:extLst>
          </xdr:cNvPr>
          <xdr:cNvSpPr/>
        </xdr:nvSpPr>
        <xdr:spPr>
          <a:xfrm>
            <a:off x="11115675" y="4580734"/>
            <a:ext cx="685800" cy="455180"/>
          </a:xfrm>
          <a:prstGeom prst="downArrow">
            <a:avLst>
              <a:gd name="adj1" fmla="val 47222"/>
              <a:gd name="adj2" fmla="val 37433"/>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123825</xdr:colOff>
      <xdr:row>8</xdr:row>
      <xdr:rowOff>114300</xdr:rowOff>
    </xdr:from>
    <xdr:to>
      <xdr:col>1</xdr:col>
      <xdr:colOff>85725</xdr:colOff>
      <xdr:row>13</xdr:row>
      <xdr:rowOff>76200</xdr:rowOff>
    </xdr:to>
    <xdr:sp macro="" textlink="">
      <xdr:nvSpPr>
        <xdr:cNvPr id="82" name="四角形: 角を丸くする 81">
          <a:extLst>
            <a:ext uri="{FF2B5EF4-FFF2-40B4-BE49-F238E27FC236}">
              <a16:creationId xmlns:a16="http://schemas.microsoft.com/office/drawing/2014/main" id="{D097E289-4800-422D-B64B-D9489B8982BA}"/>
            </a:ext>
          </a:extLst>
        </xdr:cNvPr>
        <xdr:cNvSpPr/>
      </xdr:nvSpPr>
      <xdr:spPr>
        <a:xfrm>
          <a:off x="123825" y="2105025"/>
          <a:ext cx="266700" cy="1152525"/>
        </a:xfrm>
        <a:prstGeom prst="roundRect">
          <a:avLst/>
        </a:prstGeom>
        <a:gradFill flip="none" rotWithShape="1">
          <a:gsLst>
            <a:gs pos="0">
              <a:schemeClr val="accent2">
                <a:lumMod val="0"/>
                <a:lumOff val="100000"/>
              </a:schemeClr>
            </a:gs>
            <a:gs pos="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経　営</a:t>
          </a:r>
        </a:p>
      </xdr:txBody>
    </xdr:sp>
    <xdr:clientData/>
  </xdr:twoCellAnchor>
  <xdr:twoCellAnchor>
    <xdr:from>
      <xdr:col>0</xdr:col>
      <xdr:colOff>123266</xdr:colOff>
      <xdr:row>28</xdr:row>
      <xdr:rowOff>44826</xdr:rowOff>
    </xdr:from>
    <xdr:to>
      <xdr:col>1</xdr:col>
      <xdr:colOff>112059</xdr:colOff>
      <xdr:row>32</xdr:row>
      <xdr:rowOff>224119</xdr:rowOff>
    </xdr:to>
    <xdr:sp macro="" textlink="">
      <xdr:nvSpPr>
        <xdr:cNvPr id="83" name="四角形: 角を丸くする 82">
          <a:extLst>
            <a:ext uri="{FF2B5EF4-FFF2-40B4-BE49-F238E27FC236}">
              <a16:creationId xmlns:a16="http://schemas.microsoft.com/office/drawing/2014/main" id="{8E3CD106-D688-4438-9188-D8C9A8B81D13}"/>
            </a:ext>
          </a:extLst>
        </xdr:cNvPr>
        <xdr:cNvSpPr/>
      </xdr:nvSpPr>
      <xdr:spPr>
        <a:xfrm>
          <a:off x="123266" y="7922561"/>
          <a:ext cx="291352" cy="1613646"/>
        </a:xfrm>
        <a:prstGeom prst="roundRect">
          <a:avLst/>
        </a:prstGeom>
        <a:gradFill flip="none" rotWithShape="1">
          <a:gsLst>
            <a:gs pos="0">
              <a:schemeClr val="accent5">
                <a:lumMod val="0"/>
                <a:lumOff val="100000"/>
              </a:schemeClr>
            </a:gs>
            <a:gs pos="0">
              <a:schemeClr val="accent5">
                <a:lumMod val="0"/>
                <a:lumOff val="100000"/>
              </a:schemeClr>
            </a:gs>
            <a:gs pos="100000">
              <a:schemeClr val="accent5">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マーケティング</a:t>
          </a:r>
        </a:p>
      </xdr:txBody>
    </xdr:sp>
    <xdr:clientData/>
  </xdr:twoCellAnchor>
  <xdr:twoCellAnchor>
    <xdr:from>
      <xdr:col>15</xdr:col>
      <xdr:colOff>371476</xdr:colOff>
      <xdr:row>0</xdr:row>
      <xdr:rowOff>180975</xdr:rowOff>
    </xdr:from>
    <xdr:to>
      <xdr:col>17</xdr:col>
      <xdr:colOff>790575</xdr:colOff>
      <xdr:row>1</xdr:row>
      <xdr:rowOff>247650</xdr:rowOff>
    </xdr:to>
    <xdr:sp macro="" textlink="">
      <xdr:nvSpPr>
        <xdr:cNvPr id="84" name="テキスト ボックス 83">
          <a:extLst>
            <a:ext uri="{FF2B5EF4-FFF2-40B4-BE49-F238E27FC236}">
              <a16:creationId xmlns:a16="http://schemas.microsoft.com/office/drawing/2014/main" id="{327EECB5-C44C-4E26-A2BC-51BBC170CF3F}"/>
            </a:ext>
          </a:extLst>
        </xdr:cNvPr>
        <xdr:cNvSpPr txBox="1"/>
      </xdr:nvSpPr>
      <xdr:spPr>
        <a:xfrm>
          <a:off x="11868151" y="180975"/>
          <a:ext cx="252412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創業に必要な「</a:t>
          </a:r>
          <a:r>
            <a:rPr kumimoji="1" lang="ja-JP" altLang="en-US" sz="1400" b="1">
              <a:solidFill>
                <a:srgbClr val="FF0000"/>
              </a:solidFill>
            </a:rPr>
            <a:t>経営資源</a:t>
          </a:r>
          <a:r>
            <a:rPr kumimoji="1" lang="ja-JP" altLang="en-US" sz="1400" b="1"/>
            <a:t>」</a:t>
          </a:r>
        </a:p>
      </xdr:txBody>
    </xdr:sp>
    <xdr:clientData/>
  </xdr:twoCellAnchor>
  <xdr:twoCellAnchor>
    <xdr:from>
      <xdr:col>13</xdr:col>
      <xdr:colOff>352425</xdr:colOff>
      <xdr:row>1</xdr:row>
      <xdr:rowOff>266701</xdr:rowOff>
    </xdr:from>
    <xdr:to>
      <xdr:col>14</xdr:col>
      <xdr:colOff>247650</xdr:colOff>
      <xdr:row>4</xdr:row>
      <xdr:rowOff>66675</xdr:rowOff>
    </xdr:to>
    <xdr:sp macro="" textlink="">
      <xdr:nvSpPr>
        <xdr:cNvPr id="85" name="四角形: 角を丸くする 84">
          <a:extLst>
            <a:ext uri="{FF2B5EF4-FFF2-40B4-BE49-F238E27FC236}">
              <a16:creationId xmlns:a16="http://schemas.microsoft.com/office/drawing/2014/main" id="{49F4F46F-516B-47F2-9964-9EBC8F545B5D}"/>
            </a:ext>
          </a:extLst>
        </xdr:cNvPr>
        <xdr:cNvSpPr/>
      </xdr:nvSpPr>
      <xdr:spPr>
        <a:xfrm>
          <a:off x="10487025" y="504826"/>
          <a:ext cx="266700" cy="590549"/>
        </a:xfrm>
        <a:prstGeom prst="roundRect">
          <a:avLst/>
        </a:prstGeom>
        <a:gradFill flip="none" rotWithShape="1">
          <a:gsLst>
            <a:gs pos="0">
              <a:schemeClr val="accent2">
                <a:lumMod val="0"/>
                <a:lumOff val="100000"/>
              </a:schemeClr>
            </a:gs>
            <a:gs pos="1100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人材</a:t>
          </a:r>
        </a:p>
      </xdr:txBody>
    </xdr:sp>
    <xdr:clientData/>
  </xdr:twoCellAnchor>
  <xdr:twoCellAnchor>
    <xdr:from>
      <xdr:col>2</xdr:col>
      <xdr:colOff>485775</xdr:colOff>
      <xdr:row>46</xdr:row>
      <xdr:rowOff>9525</xdr:rowOff>
    </xdr:from>
    <xdr:to>
      <xdr:col>2</xdr:col>
      <xdr:colOff>819150</xdr:colOff>
      <xdr:row>46</xdr:row>
      <xdr:rowOff>228600</xdr:rowOff>
    </xdr:to>
    <xdr:sp macro="" textlink="">
      <xdr:nvSpPr>
        <xdr:cNvPr id="86" name="矢印: 下 85">
          <a:extLst>
            <a:ext uri="{FF2B5EF4-FFF2-40B4-BE49-F238E27FC236}">
              <a16:creationId xmlns:a16="http://schemas.microsoft.com/office/drawing/2014/main" id="{0F5ED4DE-E48E-4CA3-957B-AE5B4BBEC70D}"/>
            </a:ext>
          </a:extLst>
        </xdr:cNvPr>
        <xdr:cNvSpPr/>
      </xdr:nvSpPr>
      <xdr:spPr>
        <a:xfrm>
          <a:off x="1238250" y="11925300"/>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7</xdr:row>
      <xdr:rowOff>190501</xdr:rowOff>
    </xdr:from>
    <xdr:to>
      <xdr:col>12</xdr:col>
      <xdr:colOff>314325</xdr:colOff>
      <xdr:row>11</xdr:row>
      <xdr:rowOff>38101</xdr:rowOff>
    </xdr:to>
    <xdr:sp macro="" textlink="">
      <xdr:nvSpPr>
        <xdr:cNvPr id="87" name="四角形: 角を丸くする 86">
          <a:extLst>
            <a:ext uri="{FF2B5EF4-FFF2-40B4-BE49-F238E27FC236}">
              <a16:creationId xmlns:a16="http://schemas.microsoft.com/office/drawing/2014/main" id="{95DCC6DF-02CE-4223-803A-7C2A11FB879F}"/>
            </a:ext>
          </a:extLst>
        </xdr:cNvPr>
        <xdr:cNvSpPr/>
      </xdr:nvSpPr>
      <xdr:spPr>
        <a:xfrm>
          <a:off x="9820275" y="1943101"/>
          <a:ext cx="266700" cy="800100"/>
        </a:xfrm>
        <a:prstGeom prst="round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財　務</a:t>
          </a:r>
        </a:p>
      </xdr:txBody>
    </xdr:sp>
    <xdr:clientData/>
  </xdr:twoCellAnchor>
  <xdr:twoCellAnchor>
    <xdr:from>
      <xdr:col>18</xdr:col>
      <xdr:colOff>9529</xdr:colOff>
      <xdr:row>3</xdr:row>
      <xdr:rowOff>0</xdr:rowOff>
    </xdr:from>
    <xdr:to>
      <xdr:col>20</xdr:col>
      <xdr:colOff>49606</xdr:colOff>
      <xdr:row>5</xdr:row>
      <xdr:rowOff>28575</xdr:rowOff>
    </xdr:to>
    <xdr:grpSp>
      <xdr:nvGrpSpPr>
        <xdr:cNvPr id="88" name="グループ化 87">
          <a:extLst>
            <a:ext uri="{FF2B5EF4-FFF2-40B4-BE49-F238E27FC236}">
              <a16:creationId xmlns:a16="http://schemas.microsoft.com/office/drawing/2014/main" id="{E866CA58-A554-4E80-881E-4FE63A062400}"/>
            </a:ext>
          </a:extLst>
        </xdr:cNvPr>
        <xdr:cNvGrpSpPr/>
      </xdr:nvGrpSpPr>
      <xdr:grpSpPr>
        <a:xfrm>
          <a:off x="16179617" y="784412"/>
          <a:ext cx="488313" cy="499222"/>
          <a:chOff x="13906500" y="2505075"/>
          <a:chExt cx="438150" cy="504825"/>
        </a:xfrm>
      </xdr:grpSpPr>
      <xdr:sp macro="" textlink="">
        <xdr:nvSpPr>
          <xdr:cNvPr id="89" name="矢印: 左 88">
            <a:extLst>
              <a:ext uri="{FF2B5EF4-FFF2-40B4-BE49-F238E27FC236}">
                <a16:creationId xmlns:a16="http://schemas.microsoft.com/office/drawing/2014/main" id="{16EE0969-6615-70A2-FC53-D426B91FC58D}"/>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90" name="テキスト ボックス 89">
            <a:extLst>
              <a:ext uri="{FF2B5EF4-FFF2-40B4-BE49-F238E27FC236}">
                <a16:creationId xmlns:a16="http://schemas.microsoft.com/office/drawing/2014/main" id="{7ED0F3C6-5FDC-6236-2374-1672B502150E}"/>
              </a:ext>
            </a:extLst>
          </xdr:cNvPr>
          <xdr:cNvSpPr txBox="1"/>
        </xdr:nvSpPr>
        <xdr:spPr>
          <a:xfrm>
            <a:off x="13906500" y="2600325"/>
            <a:ext cx="4363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確保</a:t>
            </a:r>
          </a:p>
        </xdr:txBody>
      </xdr:sp>
    </xdr:grpSp>
    <xdr:clientData/>
  </xdr:twoCellAnchor>
  <xdr:twoCellAnchor>
    <xdr:from>
      <xdr:col>18</xdr:col>
      <xdr:colOff>0</xdr:colOff>
      <xdr:row>11</xdr:row>
      <xdr:rowOff>0</xdr:rowOff>
    </xdr:from>
    <xdr:to>
      <xdr:col>20</xdr:col>
      <xdr:colOff>95251</xdr:colOff>
      <xdr:row>13</xdr:row>
      <xdr:rowOff>28575</xdr:rowOff>
    </xdr:to>
    <xdr:grpSp>
      <xdr:nvGrpSpPr>
        <xdr:cNvPr id="91" name="グループ化 90">
          <a:extLst>
            <a:ext uri="{FF2B5EF4-FFF2-40B4-BE49-F238E27FC236}">
              <a16:creationId xmlns:a16="http://schemas.microsoft.com/office/drawing/2014/main" id="{14CE56E8-9DB2-4A96-A763-89B0535B35DE}"/>
            </a:ext>
          </a:extLst>
        </xdr:cNvPr>
        <xdr:cNvGrpSpPr/>
      </xdr:nvGrpSpPr>
      <xdr:grpSpPr>
        <a:xfrm>
          <a:off x="16170088" y="2678206"/>
          <a:ext cx="543487" cy="499222"/>
          <a:chOff x="13906500" y="2505075"/>
          <a:chExt cx="504825" cy="504825"/>
        </a:xfrm>
      </xdr:grpSpPr>
      <xdr:sp macro="" textlink="">
        <xdr:nvSpPr>
          <xdr:cNvPr id="92" name="矢印: 左 91">
            <a:extLst>
              <a:ext uri="{FF2B5EF4-FFF2-40B4-BE49-F238E27FC236}">
                <a16:creationId xmlns:a16="http://schemas.microsoft.com/office/drawing/2014/main" id="{048132AC-5987-79A4-6DF4-0B8B268B590E}"/>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93" name="テキスト ボックス 92">
            <a:extLst>
              <a:ext uri="{FF2B5EF4-FFF2-40B4-BE49-F238E27FC236}">
                <a16:creationId xmlns:a16="http://schemas.microsoft.com/office/drawing/2014/main" id="{710E8749-E92A-A6AB-F7D6-DC626D7A45A6}"/>
              </a:ext>
            </a:extLst>
          </xdr:cNvPr>
          <xdr:cNvSpPr txBox="1"/>
        </xdr:nvSpPr>
        <xdr:spPr>
          <a:xfrm>
            <a:off x="13906500" y="2600325"/>
            <a:ext cx="5048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調達</a:t>
            </a:r>
          </a:p>
        </xdr:txBody>
      </xdr:sp>
    </xdr:grpSp>
    <xdr:clientData/>
  </xdr:twoCellAnchor>
  <xdr:twoCellAnchor>
    <xdr:from>
      <xdr:col>12</xdr:col>
      <xdr:colOff>104776</xdr:colOff>
      <xdr:row>20</xdr:row>
      <xdr:rowOff>133351</xdr:rowOff>
    </xdr:from>
    <xdr:to>
      <xdr:col>22</xdr:col>
      <xdr:colOff>942972</xdr:colOff>
      <xdr:row>27</xdr:row>
      <xdr:rowOff>45948</xdr:rowOff>
    </xdr:to>
    <xdr:grpSp>
      <xdr:nvGrpSpPr>
        <xdr:cNvPr id="94" name="グループ化 93">
          <a:extLst>
            <a:ext uri="{FF2B5EF4-FFF2-40B4-BE49-F238E27FC236}">
              <a16:creationId xmlns:a16="http://schemas.microsoft.com/office/drawing/2014/main" id="{0CD0CD8B-1027-4DFB-A4BE-F54E37A8D420}"/>
            </a:ext>
          </a:extLst>
        </xdr:cNvPr>
        <xdr:cNvGrpSpPr/>
      </xdr:nvGrpSpPr>
      <xdr:grpSpPr>
        <a:xfrm>
          <a:off x="9887511" y="5142380"/>
          <a:ext cx="9589990" cy="2422715"/>
          <a:chOff x="9991726" y="5372100"/>
          <a:chExt cx="9591671" cy="2379545"/>
        </a:xfrm>
      </xdr:grpSpPr>
      <xdr:grpSp>
        <xdr:nvGrpSpPr>
          <xdr:cNvPr id="95" name="グループ化 94">
            <a:extLst>
              <a:ext uri="{FF2B5EF4-FFF2-40B4-BE49-F238E27FC236}">
                <a16:creationId xmlns:a16="http://schemas.microsoft.com/office/drawing/2014/main" id="{437F802C-4973-45E1-9F3C-EC32D5DFE3AC}"/>
              </a:ext>
            </a:extLst>
          </xdr:cNvPr>
          <xdr:cNvGrpSpPr/>
        </xdr:nvGrpSpPr>
        <xdr:grpSpPr>
          <a:xfrm>
            <a:off x="10191749" y="5721566"/>
            <a:ext cx="9391648" cy="2030079"/>
            <a:chOff x="8276439" y="5337603"/>
            <a:chExt cx="10468759" cy="1639901"/>
          </a:xfrm>
        </xdr:grpSpPr>
        <xdr:grpSp>
          <xdr:nvGrpSpPr>
            <xdr:cNvPr id="97" name="グループ化 96">
              <a:extLst>
                <a:ext uri="{FF2B5EF4-FFF2-40B4-BE49-F238E27FC236}">
                  <a16:creationId xmlns:a16="http://schemas.microsoft.com/office/drawing/2014/main" id="{D409ABF6-32B2-72E5-4B47-4F750915DC0F}"/>
                </a:ext>
              </a:extLst>
            </xdr:cNvPr>
            <xdr:cNvGrpSpPr/>
          </xdr:nvGrpSpPr>
          <xdr:grpSpPr>
            <a:xfrm>
              <a:off x="8514357" y="5337603"/>
              <a:ext cx="10230841" cy="1532319"/>
              <a:chOff x="8514357" y="5336825"/>
              <a:chExt cx="10230841" cy="1733278"/>
            </a:xfrm>
          </xdr:grpSpPr>
          <xdr:sp macro="" textlink="">
            <xdr:nvSpPr>
              <xdr:cNvPr id="100" name="矢印: 山形 99">
                <a:extLst>
                  <a:ext uri="{FF2B5EF4-FFF2-40B4-BE49-F238E27FC236}">
                    <a16:creationId xmlns:a16="http://schemas.microsoft.com/office/drawing/2014/main" id="{30BE1F19-DFA3-C6A4-5A44-E45D6F27A8C6}"/>
                  </a:ext>
                </a:extLst>
              </xdr:cNvPr>
              <xdr:cNvSpPr/>
            </xdr:nvSpPr>
            <xdr:spPr>
              <a:xfrm>
                <a:off x="17683460" y="5336825"/>
                <a:ext cx="1061738" cy="1733278"/>
              </a:xfrm>
              <a:prstGeom prst="chevron">
                <a:avLst>
                  <a:gd name="adj" fmla="val 23648"/>
                </a:avLst>
              </a:prstGeom>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r"/>
                <a:r>
                  <a:rPr kumimoji="1" lang="ja-JP" altLang="en-US" sz="1400" b="1">
                    <a:solidFill>
                      <a:srgbClr val="FF0000"/>
                    </a:solidFill>
                  </a:rPr>
                  <a:t>利益</a:t>
                </a:r>
              </a:p>
            </xdr:txBody>
          </xdr:sp>
          <xdr:grpSp>
            <xdr:nvGrpSpPr>
              <xdr:cNvPr id="101" name="グループ化 100">
                <a:extLst>
                  <a:ext uri="{FF2B5EF4-FFF2-40B4-BE49-F238E27FC236}">
                    <a16:creationId xmlns:a16="http://schemas.microsoft.com/office/drawing/2014/main" id="{D8A91524-A34B-1DED-41D7-55814EC480AE}"/>
                  </a:ext>
                </a:extLst>
              </xdr:cNvPr>
              <xdr:cNvGrpSpPr/>
            </xdr:nvGrpSpPr>
            <xdr:grpSpPr>
              <a:xfrm>
                <a:off x="8514357" y="5352181"/>
                <a:ext cx="9213234" cy="1707862"/>
                <a:chOff x="8598259" y="5361706"/>
                <a:chExt cx="10051668" cy="1707862"/>
              </a:xfrm>
            </xdr:grpSpPr>
            <xdr:grpSp>
              <xdr:nvGrpSpPr>
                <xdr:cNvPr id="102" name="グループ化 101">
                  <a:extLst>
                    <a:ext uri="{FF2B5EF4-FFF2-40B4-BE49-F238E27FC236}">
                      <a16:creationId xmlns:a16="http://schemas.microsoft.com/office/drawing/2014/main" id="{C9E792CA-621F-104F-2C2B-3F2161D3E1FE}"/>
                    </a:ext>
                  </a:extLst>
                </xdr:cNvPr>
                <xdr:cNvGrpSpPr/>
              </xdr:nvGrpSpPr>
              <xdr:grpSpPr>
                <a:xfrm>
                  <a:off x="8620125" y="5361706"/>
                  <a:ext cx="10010775" cy="543546"/>
                  <a:chOff x="8420100" y="5695081"/>
                  <a:chExt cx="10010775" cy="543546"/>
                </a:xfrm>
              </xdr:grpSpPr>
              <xdr:sp macro="" textlink="" fLocksText="0">
                <xdr:nvSpPr>
                  <xdr:cNvPr id="106" name="矢印: 山形 105">
                    <a:extLst>
                      <a:ext uri="{FF2B5EF4-FFF2-40B4-BE49-F238E27FC236}">
                        <a16:creationId xmlns:a16="http://schemas.microsoft.com/office/drawing/2014/main" id="{50922D43-4A02-23A1-D821-36F36CF962AA}"/>
                      </a:ext>
                    </a:extLst>
                  </xdr:cNvPr>
                  <xdr:cNvSpPr/>
                </xdr:nvSpPr>
                <xdr:spPr>
                  <a:xfrm>
                    <a:off x="9644720" y="5695950"/>
                    <a:ext cx="133349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a:solidFill>
                        <a:schemeClr val="tx1"/>
                      </a:solidFill>
                    </a:endParaRPr>
                  </a:p>
                </xdr:txBody>
              </xdr:sp>
              <xdr:sp macro="" textlink="" fLocksText="0">
                <xdr:nvSpPr>
                  <xdr:cNvPr id="107" name="矢印: 山形 106">
                    <a:extLst>
                      <a:ext uri="{FF2B5EF4-FFF2-40B4-BE49-F238E27FC236}">
                        <a16:creationId xmlns:a16="http://schemas.microsoft.com/office/drawing/2014/main" id="{299A2BEF-7D9C-CD72-D1D6-26EDB834E27E}"/>
                      </a:ext>
                    </a:extLst>
                  </xdr:cNvPr>
                  <xdr:cNvSpPr/>
                </xdr:nvSpPr>
                <xdr:spPr>
                  <a:xfrm>
                    <a:off x="10915650" y="5695950"/>
                    <a:ext cx="1333500" cy="542677"/>
                  </a:xfrm>
                  <a:prstGeom prst="chevron">
                    <a:avLst>
                      <a:gd name="adj" fmla="val 14559"/>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1000" b="0">
                      <a:solidFill>
                        <a:schemeClr val="tx1"/>
                      </a:solidFill>
                    </a:endParaRPr>
                  </a:p>
                </xdr:txBody>
              </xdr:sp>
              <xdr:sp macro="" textlink="" fLocksText="0">
                <xdr:nvSpPr>
                  <xdr:cNvPr id="108" name="矢印: 山形 107">
                    <a:extLst>
                      <a:ext uri="{FF2B5EF4-FFF2-40B4-BE49-F238E27FC236}">
                        <a16:creationId xmlns:a16="http://schemas.microsoft.com/office/drawing/2014/main" id="{E3E63605-688F-8E86-DC85-762F29FB5216}"/>
                      </a:ext>
                    </a:extLst>
                  </xdr:cNvPr>
                  <xdr:cNvSpPr/>
                </xdr:nvSpPr>
                <xdr:spPr>
                  <a:xfrm>
                    <a:off x="12204515" y="5695081"/>
                    <a:ext cx="1292409" cy="542677"/>
                  </a:xfrm>
                  <a:prstGeom prst="chevron">
                    <a:avLst>
                      <a:gd name="adj" fmla="val 15506"/>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1000" b="0">
                      <a:solidFill>
                        <a:schemeClr val="tx1"/>
                      </a:solidFill>
                    </a:endParaRPr>
                  </a:p>
                </xdr:txBody>
              </xdr:sp>
              <xdr:sp macro="" textlink="" fLocksText="0">
                <xdr:nvSpPr>
                  <xdr:cNvPr id="109" name="矢印: 山形 108">
                    <a:extLst>
                      <a:ext uri="{FF2B5EF4-FFF2-40B4-BE49-F238E27FC236}">
                        <a16:creationId xmlns:a16="http://schemas.microsoft.com/office/drawing/2014/main" id="{3F246050-1F71-85E2-86A4-1A5CABB88AAA}"/>
                      </a:ext>
                    </a:extLst>
                  </xdr:cNvPr>
                  <xdr:cNvSpPr/>
                </xdr:nvSpPr>
                <xdr:spPr>
                  <a:xfrm>
                    <a:off x="13443964" y="5695081"/>
                    <a:ext cx="1291211"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en-US" altLang="ja-JP" sz="900" b="0">
                      <a:solidFill>
                        <a:schemeClr val="tx1"/>
                      </a:solidFill>
                    </a:endParaRPr>
                  </a:p>
                </xdr:txBody>
              </xdr:sp>
              <xdr:sp macro="" textlink="" fLocksText="0">
                <xdr:nvSpPr>
                  <xdr:cNvPr id="110" name="矢印: 山形 109">
                    <a:extLst>
                      <a:ext uri="{FF2B5EF4-FFF2-40B4-BE49-F238E27FC236}">
                        <a16:creationId xmlns:a16="http://schemas.microsoft.com/office/drawing/2014/main" id="{CD0E788C-B946-25C4-D822-06501FF0B6C7}"/>
                      </a:ext>
                    </a:extLst>
                  </xdr:cNvPr>
                  <xdr:cNvSpPr/>
                </xdr:nvSpPr>
                <xdr:spPr>
                  <a:xfrm>
                    <a:off x="14660246" y="5695081"/>
                    <a:ext cx="1303655"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111" name="矢印: 山形 110">
                    <a:extLst>
                      <a:ext uri="{FF2B5EF4-FFF2-40B4-BE49-F238E27FC236}">
                        <a16:creationId xmlns:a16="http://schemas.microsoft.com/office/drawing/2014/main" id="{36DD6845-398B-D3EC-2895-0C6D76CECC84}"/>
                      </a:ext>
                    </a:extLst>
                  </xdr:cNvPr>
                  <xdr:cNvSpPr/>
                </xdr:nvSpPr>
                <xdr:spPr>
                  <a:xfrm>
                    <a:off x="15899693" y="5695081"/>
                    <a:ext cx="130245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112" name="矢印: 山形 111">
                    <a:extLst>
                      <a:ext uri="{FF2B5EF4-FFF2-40B4-BE49-F238E27FC236}">
                        <a16:creationId xmlns:a16="http://schemas.microsoft.com/office/drawing/2014/main" id="{E766FA82-600B-36E9-F7CC-944372049EDC}"/>
                      </a:ext>
                    </a:extLst>
                  </xdr:cNvPr>
                  <xdr:cNvSpPr/>
                </xdr:nvSpPr>
                <xdr:spPr>
                  <a:xfrm>
                    <a:off x="17127557" y="5695081"/>
                    <a:ext cx="130331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113" name="矢印: 山形 112">
                    <a:extLst>
                      <a:ext uri="{FF2B5EF4-FFF2-40B4-BE49-F238E27FC236}">
                        <a16:creationId xmlns:a16="http://schemas.microsoft.com/office/drawing/2014/main" id="{CAB8953E-DD73-06E6-B016-168A3D7EF182}"/>
                      </a:ext>
                    </a:extLst>
                  </xdr:cNvPr>
                  <xdr:cNvSpPr/>
                </xdr:nvSpPr>
                <xdr:spPr>
                  <a:xfrm>
                    <a:off x="8420100" y="5695950"/>
                    <a:ext cx="129393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a:solidFill>
                        <a:schemeClr val="tx1"/>
                      </a:solidFill>
                    </a:endParaRPr>
                  </a:p>
                </xdr:txBody>
              </xdr:sp>
            </xdr:grpSp>
            <xdr:sp macro="" textlink="" fLocksText="0">
              <xdr:nvSpPr>
                <xdr:cNvPr id="103" name="矢印: 山形 102">
                  <a:extLst>
                    <a:ext uri="{FF2B5EF4-FFF2-40B4-BE49-F238E27FC236}">
                      <a16:creationId xmlns:a16="http://schemas.microsoft.com/office/drawing/2014/main" id="{FA129CAB-46AE-2E84-9A6F-28ECC18D1AB8}"/>
                    </a:ext>
                  </a:extLst>
                </xdr:cNvPr>
                <xdr:cNvSpPr/>
              </xdr:nvSpPr>
              <xdr:spPr>
                <a:xfrm>
                  <a:off x="8598259" y="6020134"/>
                  <a:ext cx="10001251" cy="305232"/>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総務・労務</a:t>
                  </a:r>
                  <a:endParaRPr kumimoji="1" lang="ja-JP" altLang="en-US" sz="1200" b="0">
                    <a:solidFill>
                      <a:schemeClr val="tx1"/>
                    </a:solidFill>
                  </a:endParaRPr>
                </a:p>
              </xdr:txBody>
            </xdr:sp>
            <xdr:sp macro="" textlink="" fLocksText="0">
              <xdr:nvSpPr>
                <xdr:cNvPr id="104" name="矢印: 山形 103">
                  <a:extLst>
                    <a:ext uri="{FF2B5EF4-FFF2-40B4-BE49-F238E27FC236}">
                      <a16:creationId xmlns:a16="http://schemas.microsoft.com/office/drawing/2014/main" id="{7E46C6DC-01CE-76C6-B953-B28107A96150}"/>
                    </a:ext>
                  </a:extLst>
                </xdr:cNvPr>
                <xdr:cNvSpPr/>
              </xdr:nvSpPr>
              <xdr:spPr>
                <a:xfrm>
                  <a:off x="8648676" y="6380379"/>
                  <a:ext cx="10001251" cy="317086"/>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経理事務</a:t>
                  </a:r>
                  <a:endParaRPr kumimoji="1" lang="ja-JP" altLang="en-US" sz="1200" b="0">
                    <a:solidFill>
                      <a:schemeClr val="tx1"/>
                    </a:solidFill>
                  </a:endParaRPr>
                </a:p>
              </xdr:txBody>
            </xdr:sp>
            <xdr:sp macro="" textlink="" fLocksText="0">
              <xdr:nvSpPr>
                <xdr:cNvPr id="105" name="矢印: 山形 104">
                  <a:extLst>
                    <a:ext uri="{FF2B5EF4-FFF2-40B4-BE49-F238E27FC236}">
                      <a16:creationId xmlns:a16="http://schemas.microsoft.com/office/drawing/2014/main" id="{1C5DE479-D6D8-2B47-D06C-3268695FFE3C}"/>
                    </a:ext>
                  </a:extLst>
                </xdr:cNvPr>
                <xdr:cNvSpPr/>
              </xdr:nvSpPr>
              <xdr:spPr>
                <a:xfrm>
                  <a:off x="8632999" y="6717279"/>
                  <a:ext cx="10001251" cy="352289"/>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営業・ＰＲ</a:t>
                  </a:r>
                  <a:endParaRPr kumimoji="1" lang="ja-JP" altLang="en-US" sz="1200" b="0">
                    <a:solidFill>
                      <a:schemeClr val="tx1"/>
                    </a:solidFill>
                  </a:endParaRPr>
                </a:p>
              </xdr:txBody>
            </xdr:sp>
          </xdr:grpSp>
        </xdr:grpSp>
        <xdr:sp macro="" textlink="">
          <xdr:nvSpPr>
            <xdr:cNvPr id="98" name="テキスト ボックス 97">
              <a:extLst>
                <a:ext uri="{FF2B5EF4-FFF2-40B4-BE49-F238E27FC236}">
                  <a16:creationId xmlns:a16="http://schemas.microsoft.com/office/drawing/2014/main" id="{8DE839E9-EE99-7DEB-F63D-8CA90774BFCC}"/>
                </a:ext>
              </a:extLst>
            </xdr:cNvPr>
            <xdr:cNvSpPr txBox="1"/>
          </xdr:nvSpPr>
          <xdr:spPr>
            <a:xfrm>
              <a:off x="8276439" y="5347690"/>
              <a:ext cx="266700" cy="607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1100">
                  <a:latin typeface="FGP平成角ｺﾞｼｯｸ体W3" panose="020B0400000000000000" pitchFamily="50" charset="-128"/>
                  <a:ea typeface="FGP平成角ｺﾞｼｯｸ体W3" panose="020B0400000000000000" pitchFamily="50" charset="-128"/>
                </a:rPr>
                <a:t>主活動</a:t>
              </a:r>
            </a:p>
          </xdr:txBody>
        </xdr:sp>
        <xdr:sp macro="" textlink="">
          <xdr:nvSpPr>
            <xdr:cNvPr id="99" name="テキスト ボックス 98">
              <a:extLst>
                <a:ext uri="{FF2B5EF4-FFF2-40B4-BE49-F238E27FC236}">
                  <a16:creationId xmlns:a16="http://schemas.microsoft.com/office/drawing/2014/main" id="{B457F514-E7E7-9830-1D30-ADD2703E2B17}"/>
                </a:ext>
              </a:extLst>
            </xdr:cNvPr>
            <xdr:cNvSpPr txBox="1"/>
          </xdr:nvSpPr>
          <xdr:spPr>
            <a:xfrm>
              <a:off x="8276440" y="6133038"/>
              <a:ext cx="266700" cy="844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1100" b="0">
                  <a:latin typeface="FGP平成角ｺﾞｼｯｸ体W3" panose="020B0400000000000000" pitchFamily="50" charset="-128"/>
                  <a:ea typeface="FGP平成角ｺﾞｼｯｸ体W3" panose="020B0400000000000000" pitchFamily="50" charset="-128"/>
                </a:rPr>
                <a:t>支援活動</a:t>
              </a:r>
            </a:p>
          </xdr:txBody>
        </xdr:sp>
      </xdr:grpSp>
      <xdr:sp macro="" textlink="">
        <xdr:nvSpPr>
          <xdr:cNvPr id="96" name="テキスト ボックス 95">
            <a:extLst>
              <a:ext uri="{FF2B5EF4-FFF2-40B4-BE49-F238E27FC236}">
                <a16:creationId xmlns:a16="http://schemas.microsoft.com/office/drawing/2014/main" id="{FB11DCD6-1851-D3BE-54A9-7F9F2FE88497}"/>
              </a:ext>
            </a:extLst>
          </xdr:cNvPr>
          <xdr:cNvSpPr txBox="1"/>
        </xdr:nvSpPr>
        <xdr:spPr>
          <a:xfrm>
            <a:off x="9991726" y="5372100"/>
            <a:ext cx="1733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事業活動の流れ</a:t>
            </a:r>
          </a:p>
        </xdr:txBody>
      </xdr:sp>
    </xdr:grpSp>
    <xdr:clientData/>
  </xdr:twoCellAnchor>
  <xdr:twoCellAnchor>
    <xdr:from>
      <xdr:col>0</xdr:col>
      <xdr:colOff>133350</xdr:colOff>
      <xdr:row>19</xdr:row>
      <xdr:rowOff>57150</xdr:rowOff>
    </xdr:from>
    <xdr:to>
      <xdr:col>2</xdr:col>
      <xdr:colOff>1019175</xdr:colOff>
      <xdr:row>20</xdr:row>
      <xdr:rowOff>38100</xdr:rowOff>
    </xdr:to>
    <xdr:sp macro="" textlink="">
      <xdr:nvSpPr>
        <xdr:cNvPr id="115" name="テキスト ボックス 114">
          <a:extLst>
            <a:ext uri="{FF2B5EF4-FFF2-40B4-BE49-F238E27FC236}">
              <a16:creationId xmlns:a16="http://schemas.microsoft.com/office/drawing/2014/main" id="{9243230E-745D-41AE-BBC6-30610439100E}"/>
            </a:ext>
          </a:extLst>
        </xdr:cNvPr>
        <xdr:cNvSpPr txBox="1"/>
      </xdr:nvSpPr>
      <xdr:spPr>
        <a:xfrm>
          <a:off x="133350" y="4676775"/>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1">
                  <a:lumMod val="75000"/>
                </a:schemeClr>
              </a:solidFill>
              <a:latin typeface="FG平成角ｺﾞｼｯｸ体W5" panose="020B0609000000000000" pitchFamily="49" charset="-128"/>
              <a:ea typeface="FG平成角ｺﾞｼｯｸ体W5" panose="020B0609000000000000" pitchFamily="49" charset="-128"/>
            </a:rPr>
            <a:t>「内容」</a:t>
          </a:r>
          <a:r>
            <a:rPr kumimoji="1" lang="ja-JP" altLang="en-US" sz="1400" b="0">
              <a:solidFill>
                <a:schemeClr val="accent1">
                  <a:lumMod val="75000"/>
                </a:schemeClr>
              </a:solidFill>
              <a:latin typeface="FG平成角ｺﾞｼｯｸ体W5" panose="020B0609000000000000" pitchFamily="49" charset="-128"/>
              <a:ea typeface="FG平成角ｺﾞｼｯｸ体W5" panose="020B0609000000000000" pitchFamily="49" charset="-128"/>
            </a:rPr>
            <a:t>を考え</a:t>
          </a:r>
          <a:endParaRPr kumimoji="1" lang="ja-JP" altLang="en-US" sz="1600" b="0">
            <a:solidFill>
              <a:schemeClr val="accent1">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11</xdr:col>
      <xdr:colOff>409575</xdr:colOff>
      <xdr:row>0</xdr:row>
      <xdr:rowOff>47625</xdr:rowOff>
    </xdr:from>
    <xdr:to>
      <xdr:col>14</xdr:col>
      <xdr:colOff>857250</xdr:colOff>
      <xdr:row>1</xdr:row>
      <xdr:rowOff>228600</xdr:rowOff>
    </xdr:to>
    <xdr:sp macro="" textlink="">
      <xdr:nvSpPr>
        <xdr:cNvPr id="116" name="テキスト ボックス 115">
          <a:extLst>
            <a:ext uri="{FF2B5EF4-FFF2-40B4-BE49-F238E27FC236}">
              <a16:creationId xmlns:a16="http://schemas.microsoft.com/office/drawing/2014/main" id="{0F2FDFA0-E4E2-4173-97BE-032C34F275BC}"/>
            </a:ext>
          </a:extLst>
        </xdr:cNvPr>
        <xdr:cNvSpPr txBox="1"/>
      </xdr:nvSpPr>
      <xdr:spPr>
        <a:xfrm>
          <a:off x="9725025" y="47625"/>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「準備」</a:t>
          </a:r>
          <a:r>
            <a:rPr kumimoji="1" lang="ja-JP" altLang="en-US" sz="14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して</a:t>
          </a:r>
          <a:endPar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12</xdr:col>
      <xdr:colOff>38100</xdr:colOff>
      <xdr:row>19</xdr:row>
      <xdr:rowOff>295275</xdr:rowOff>
    </xdr:from>
    <xdr:to>
      <xdr:col>15</xdr:col>
      <xdr:colOff>76199</xdr:colOff>
      <xdr:row>20</xdr:row>
      <xdr:rowOff>276225</xdr:rowOff>
    </xdr:to>
    <xdr:sp macro="" textlink="">
      <xdr:nvSpPr>
        <xdr:cNvPr id="117" name="テキスト ボックス 116">
          <a:extLst>
            <a:ext uri="{FF2B5EF4-FFF2-40B4-BE49-F238E27FC236}">
              <a16:creationId xmlns:a16="http://schemas.microsoft.com/office/drawing/2014/main" id="{4126DFAA-838A-427B-8C6F-F78D4E546C49}"/>
            </a:ext>
          </a:extLst>
        </xdr:cNvPr>
        <xdr:cNvSpPr txBox="1"/>
      </xdr:nvSpPr>
      <xdr:spPr>
        <a:xfrm>
          <a:off x="9810750" y="4914900"/>
          <a:ext cx="1762124"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「活動」</a:t>
          </a:r>
          <a:r>
            <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を行い</a:t>
          </a:r>
        </a:p>
      </xdr:txBody>
    </xdr:sp>
    <xdr:clientData/>
  </xdr:twoCellAnchor>
  <xdr:twoCellAnchor>
    <xdr:from>
      <xdr:col>12</xdr:col>
      <xdr:colOff>19050</xdr:colOff>
      <xdr:row>29</xdr:row>
      <xdr:rowOff>168088</xdr:rowOff>
    </xdr:from>
    <xdr:to>
      <xdr:col>22</xdr:col>
      <xdr:colOff>942975</xdr:colOff>
      <xdr:row>48</xdr:row>
      <xdr:rowOff>209550</xdr:rowOff>
    </xdr:to>
    <xdr:grpSp>
      <xdr:nvGrpSpPr>
        <xdr:cNvPr id="118" name="グループ化 117">
          <a:extLst>
            <a:ext uri="{FF2B5EF4-FFF2-40B4-BE49-F238E27FC236}">
              <a16:creationId xmlns:a16="http://schemas.microsoft.com/office/drawing/2014/main" id="{E2337898-1F3C-4614-92AD-BFF984B0B40B}"/>
            </a:ext>
          </a:extLst>
        </xdr:cNvPr>
        <xdr:cNvGrpSpPr/>
      </xdr:nvGrpSpPr>
      <xdr:grpSpPr>
        <a:xfrm>
          <a:off x="9801785" y="8404412"/>
          <a:ext cx="9675719" cy="4882403"/>
          <a:chOff x="9934575" y="8439150"/>
          <a:chExt cx="9677400" cy="4762500"/>
        </a:xfrm>
      </xdr:grpSpPr>
      <xdr:grpSp>
        <xdr:nvGrpSpPr>
          <xdr:cNvPr id="119" name="グループ化 118">
            <a:extLst>
              <a:ext uri="{FF2B5EF4-FFF2-40B4-BE49-F238E27FC236}">
                <a16:creationId xmlns:a16="http://schemas.microsoft.com/office/drawing/2014/main" id="{D10D23E7-1E47-0430-962A-FCC98A4C1FD6}"/>
              </a:ext>
            </a:extLst>
          </xdr:cNvPr>
          <xdr:cNvGrpSpPr/>
        </xdr:nvGrpSpPr>
        <xdr:grpSpPr>
          <a:xfrm>
            <a:off x="10134600" y="8667750"/>
            <a:ext cx="9477375" cy="4533900"/>
            <a:chOff x="8210550" y="6827357"/>
            <a:chExt cx="10553700" cy="5026098"/>
          </a:xfrm>
        </xdr:grpSpPr>
        <xdr:sp macro="" textlink="">
          <xdr:nvSpPr>
            <xdr:cNvPr id="122" name="正方形/長方形 121">
              <a:extLst>
                <a:ext uri="{FF2B5EF4-FFF2-40B4-BE49-F238E27FC236}">
                  <a16:creationId xmlns:a16="http://schemas.microsoft.com/office/drawing/2014/main" id="{59E4C2D2-257F-EFD7-52F6-54407FBE026A}"/>
                </a:ext>
              </a:extLst>
            </xdr:cNvPr>
            <xdr:cNvSpPr/>
          </xdr:nvSpPr>
          <xdr:spPr>
            <a:xfrm>
              <a:off x="8210550" y="7000876"/>
              <a:ext cx="10553700" cy="4852579"/>
            </a:xfrm>
            <a:prstGeom prst="rect">
              <a:avLst/>
            </a:prstGeom>
            <a:noFill/>
            <a:ln w="444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3" name="テキスト ボックス 122">
              <a:extLst>
                <a:ext uri="{FF2B5EF4-FFF2-40B4-BE49-F238E27FC236}">
                  <a16:creationId xmlns:a16="http://schemas.microsoft.com/office/drawing/2014/main" id="{40B5190F-196E-C456-A2D9-EC97989FD50D}"/>
                </a:ext>
              </a:extLst>
            </xdr:cNvPr>
            <xdr:cNvSpPr txBox="1"/>
          </xdr:nvSpPr>
          <xdr:spPr>
            <a:xfrm>
              <a:off x="11534144" y="6827357"/>
              <a:ext cx="3687457"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事業活動の結果</a:t>
              </a:r>
              <a:r>
                <a:rPr kumimoji="1" lang="en-US" altLang="ja-JP" sz="1400" b="1"/>
                <a:t>(</a:t>
              </a:r>
              <a:r>
                <a:rPr kumimoji="1" lang="ja-JP" altLang="en-US" sz="1400" b="1">
                  <a:solidFill>
                    <a:srgbClr val="FF0000"/>
                  </a:solidFill>
                </a:rPr>
                <a:t>目標</a:t>
              </a:r>
              <a:r>
                <a:rPr kumimoji="1" lang="en-US" altLang="ja-JP" sz="1400" b="1"/>
                <a:t>)</a:t>
              </a:r>
              <a:r>
                <a:rPr kumimoji="1" lang="ja-JP" altLang="en-US" sz="1400" b="1"/>
                <a:t>・月間収支計画</a:t>
              </a:r>
            </a:p>
          </xdr:txBody>
        </xdr:sp>
      </xdr:grpSp>
      <xdr:sp macro="" textlink="">
        <xdr:nvSpPr>
          <xdr:cNvPr id="120" name="四角形: 角を丸くする 119">
            <a:extLst>
              <a:ext uri="{FF2B5EF4-FFF2-40B4-BE49-F238E27FC236}">
                <a16:creationId xmlns:a16="http://schemas.microsoft.com/office/drawing/2014/main" id="{50EFB062-BAD5-9D28-AF90-24C007D7F458}"/>
              </a:ext>
            </a:extLst>
          </xdr:cNvPr>
          <xdr:cNvSpPr/>
        </xdr:nvSpPr>
        <xdr:spPr>
          <a:xfrm>
            <a:off x="9953625" y="10572750"/>
            <a:ext cx="266700" cy="800100"/>
          </a:xfrm>
          <a:prstGeom prst="round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財　務</a:t>
            </a:r>
          </a:p>
        </xdr:txBody>
      </xdr:sp>
      <xdr:sp macro="" textlink="">
        <xdr:nvSpPr>
          <xdr:cNvPr id="121" name="テキスト ボックス 120">
            <a:extLst>
              <a:ext uri="{FF2B5EF4-FFF2-40B4-BE49-F238E27FC236}">
                <a16:creationId xmlns:a16="http://schemas.microsoft.com/office/drawing/2014/main" id="{5F885617-C7CD-F7BC-33DE-3934DA90F8EB}"/>
              </a:ext>
            </a:extLst>
          </xdr:cNvPr>
          <xdr:cNvSpPr txBox="1"/>
        </xdr:nvSpPr>
        <xdr:spPr>
          <a:xfrm>
            <a:off x="9934575" y="8439150"/>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「結果」</a:t>
            </a:r>
            <a:r>
              <a:rPr kumimoji="1" lang="ja-JP" altLang="en-US" sz="14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を出す</a:t>
            </a:r>
            <a:endPar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endParaRPr>
          </a:p>
        </xdr:txBody>
      </xdr:sp>
    </xdr:grpSp>
    <xdr:clientData/>
  </xdr:twoCellAnchor>
  <xdr:twoCellAnchor>
    <xdr:from>
      <xdr:col>13</xdr:col>
      <xdr:colOff>9523</xdr:colOff>
      <xdr:row>26</xdr:row>
      <xdr:rowOff>222999</xdr:rowOff>
    </xdr:from>
    <xdr:to>
      <xdr:col>22</xdr:col>
      <xdr:colOff>895347</xdr:colOff>
      <xdr:row>27</xdr:row>
      <xdr:rowOff>73961</xdr:rowOff>
    </xdr:to>
    <xdr:sp macro="" textlink="">
      <xdr:nvSpPr>
        <xdr:cNvPr id="124" name="右中かっこ 123">
          <a:extLst>
            <a:ext uri="{FF2B5EF4-FFF2-40B4-BE49-F238E27FC236}">
              <a16:creationId xmlns:a16="http://schemas.microsoft.com/office/drawing/2014/main" id="{8A7A98A4-45FB-4F6E-AA94-2105C3FFEBE6}"/>
            </a:ext>
          </a:extLst>
        </xdr:cNvPr>
        <xdr:cNvSpPr/>
      </xdr:nvSpPr>
      <xdr:spPr>
        <a:xfrm rot="5400000">
          <a:off x="14685587" y="2848818"/>
          <a:ext cx="209550" cy="9279029"/>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266700</xdr:colOff>
      <xdr:row>27</xdr:row>
      <xdr:rowOff>35859</xdr:rowOff>
    </xdr:from>
    <xdr:to>
      <xdr:col>23</xdr:col>
      <xdr:colOff>47625</xdr:colOff>
      <xdr:row>28</xdr:row>
      <xdr:rowOff>299197</xdr:rowOff>
    </xdr:to>
    <xdr:sp macro="" textlink="">
      <xdr:nvSpPr>
        <xdr:cNvPr id="125" name="テキスト ボックス 124">
          <a:extLst>
            <a:ext uri="{FF2B5EF4-FFF2-40B4-BE49-F238E27FC236}">
              <a16:creationId xmlns:a16="http://schemas.microsoft.com/office/drawing/2014/main" id="{C13D0408-FB85-48A8-B3E3-A806456FC6B8}"/>
            </a:ext>
          </a:extLst>
        </xdr:cNvPr>
        <xdr:cNvSpPr txBox="1"/>
      </xdr:nvSpPr>
      <xdr:spPr>
        <a:xfrm>
          <a:off x="10049435" y="7555006"/>
          <a:ext cx="9518837" cy="62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FGP平成角ｺﾞｼｯｸ体W3" panose="020B0400000000000000" pitchFamily="50" charset="-128"/>
              <a:ea typeface="FGP平成角ｺﾞｼｯｸ体W3" panose="020B0400000000000000" pitchFamily="50" charset="-128"/>
            </a:rPr>
            <a:t>自身が行う事業活動を「機能」ごとに洗い出して分類します。そして、どの部分</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機能</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で付加価値</a:t>
          </a:r>
          <a:r>
            <a:rPr kumimoji="1" lang="en-US" altLang="ja-JP" sz="900">
              <a:latin typeface="FGP平成角ｺﾞｼｯｸ体W3" panose="020B0400000000000000" pitchFamily="50" charset="-128"/>
              <a:ea typeface="FGP平成角ｺﾞｼｯｸ体W3" panose="020B0400000000000000" pitchFamily="50" charset="-128"/>
            </a:rPr>
            <a:t>(</a:t>
          </a:r>
          <a:r>
            <a:rPr lang="ja-JP" altLang="en-US" sz="900" b="0" i="0">
              <a:solidFill>
                <a:schemeClr val="dk1"/>
              </a:solidFill>
              <a:effectLst/>
              <a:latin typeface="FGP平成角ｺﾞｼｯｸ体W3" panose="020B0400000000000000" pitchFamily="50" charset="-128"/>
              <a:ea typeface="FGP平成角ｺﾞｼｯｸ体W3" panose="020B0400000000000000" pitchFamily="50" charset="-128"/>
              <a:cs typeface="+mn-cs"/>
            </a:rPr>
            <a:t>商品・サービスなどに付け加えられた独自の価値</a:t>
          </a:r>
          <a:r>
            <a:rPr lang="en-US" altLang="ja-JP" sz="900" b="0" i="0">
              <a:solidFill>
                <a:schemeClr val="dk1"/>
              </a:solidFill>
              <a:effectLst/>
              <a:latin typeface="FGP平成角ｺﾞｼｯｸ体W3" panose="020B0400000000000000" pitchFamily="50" charset="-128"/>
              <a:ea typeface="FGP平成角ｺﾞｼｯｸ体W3" panose="020B0400000000000000" pitchFamily="50" charset="-128"/>
              <a:cs typeface="+mn-cs"/>
            </a:rPr>
            <a:t>)</a:t>
          </a:r>
          <a:r>
            <a:rPr kumimoji="1" lang="ja-JP" altLang="en-US" sz="900">
              <a:latin typeface="FGP平成角ｺﾞｼｯｸ体W3" panose="020B0400000000000000" pitchFamily="50" charset="-128"/>
              <a:ea typeface="FGP平成角ｺﾞｼｯｸ体W3" panose="020B0400000000000000" pitchFamily="50" charset="-128"/>
            </a:rPr>
            <a:t>が生み出されているのかを考え、競合と比較してどの部分に強みや弱みがあるかを分析しましょう。また自身では実施が困難な活動については、パートナーや外部の協力</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外注</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が必要です。</a:t>
          </a:r>
        </a:p>
      </xdr:txBody>
    </xdr:sp>
    <xdr:clientData/>
  </xdr:twoCellAnchor>
  <xdr:twoCellAnchor>
    <xdr:from>
      <xdr:col>16</xdr:col>
      <xdr:colOff>181535</xdr:colOff>
      <xdr:row>28</xdr:row>
      <xdr:rowOff>84045</xdr:rowOff>
    </xdr:from>
    <xdr:to>
      <xdr:col>16</xdr:col>
      <xdr:colOff>867335</xdr:colOff>
      <xdr:row>29</xdr:row>
      <xdr:rowOff>212912</xdr:rowOff>
    </xdr:to>
    <xdr:sp macro="" textlink="">
      <xdr:nvSpPr>
        <xdr:cNvPr id="126" name="矢印: 下 125">
          <a:extLst>
            <a:ext uri="{FF2B5EF4-FFF2-40B4-BE49-F238E27FC236}">
              <a16:creationId xmlns:a16="http://schemas.microsoft.com/office/drawing/2014/main" id="{2D86988C-604B-4ED3-9286-BF34CEFBB5EA}"/>
            </a:ext>
          </a:extLst>
        </xdr:cNvPr>
        <xdr:cNvSpPr/>
      </xdr:nvSpPr>
      <xdr:spPr>
        <a:xfrm>
          <a:off x="12799359" y="7961780"/>
          <a:ext cx="685800" cy="487456"/>
        </a:xfrm>
        <a:prstGeom prst="downArrow">
          <a:avLst>
            <a:gd name="adj1" fmla="val 47222"/>
            <a:gd name="adj2" fmla="val 37433"/>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180974</xdr:colOff>
      <xdr:row>48</xdr:row>
      <xdr:rowOff>217390</xdr:rowOff>
    </xdr:from>
    <xdr:to>
      <xdr:col>22</xdr:col>
      <xdr:colOff>962024</xdr:colOff>
      <xdr:row>51</xdr:row>
      <xdr:rowOff>198342</xdr:rowOff>
    </xdr:to>
    <xdr:sp macro="" textlink="">
      <xdr:nvSpPr>
        <xdr:cNvPr id="127" name="テキスト ボックス 126">
          <a:extLst>
            <a:ext uri="{FF2B5EF4-FFF2-40B4-BE49-F238E27FC236}">
              <a16:creationId xmlns:a16="http://schemas.microsoft.com/office/drawing/2014/main" id="{9999912E-F93D-4C41-B15A-A942C2FC37AD}"/>
            </a:ext>
          </a:extLst>
        </xdr:cNvPr>
        <xdr:cNvSpPr txBox="1"/>
      </xdr:nvSpPr>
      <xdr:spPr>
        <a:xfrm>
          <a:off x="9963709" y="13294655"/>
          <a:ext cx="9532844" cy="686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個人事業者の場合は、利益から生活費や社会保険料</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国民健康保険、国民年金</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を支払い、利益に応じた所得税を確定申告で申告して納付する必要があります。また借入金の返済元金も利益から支払います</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支払利息は経費</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。それらを差引いて</a:t>
          </a:r>
          <a:r>
            <a:rPr kumimoji="1" lang="ja-JP" altLang="en-US" sz="900" u="none">
              <a:latin typeface="FGP平成角ｺﾞｼｯｸ体W3" panose="020B0400000000000000" pitchFamily="50" charset="-128"/>
              <a:ea typeface="FGP平成角ｺﾞｼｯｸ体W3" panose="020B0400000000000000" pitchFamily="50" charset="-128"/>
            </a:rPr>
            <a:t>余った利益が次の事業活動に活用</a:t>
          </a:r>
          <a:r>
            <a:rPr kumimoji="1" lang="ja-JP" altLang="en-US" sz="900">
              <a:latin typeface="FGP平成角ｺﾞｼｯｸ体W3" panose="020B0400000000000000" pitchFamily="50" charset="-128"/>
              <a:ea typeface="FGP平成角ｺﾞｼｯｸ体W3" panose="020B0400000000000000" pitchFamily="50" charset="-128"/>
            </a:rPr>
            <a:t>されます。事業を継続していくために必要となる利益はいくらなのか、そのためにはどれだけの売上が必要となるのか、経費はいくらに抑えなければならないのか、などを実現できる可能性を踏まえ具体的に考えてみることが重要です。</a:t>
          </a:r>
        </a:p>
      </xdr:txBody>
    </xdr:sp>
    <xdr:clientData/>
  </xdr:twoCellAnchor>
  <xdr:twoCellAnchor>
    <xdr:from>
      <xdr:col>17</xdr:col>
      <xdr:colOff>2181225</xdr:colOff>
      <xdr:row>0</xdr:row>
      <xdr:rowOff>76200</xdr:rowOff>
    </xdr:from>
    <xdr:to>
      <xdr:col>20</xdr:col>
      <xdr:colOff>238125</xdr:colOff>
      <xdr:row>1</xdr:row>
      <xdr:rowOff>66675</xdr:rowOff>
    </xdr:to>
    <xdr:sp macro="" textlink="">
      <xdr:nvSpPr>
        <xdr:cNvPr id="128" name="吹き出し: 角を丸めた四角形 127">
          <a:extLst>
            <a:ext uri="{FF2B5EF4-FFF2-40B4-BE49-F238E27FC236}">
              <a16:creationId xmlns:a16="http://schemas.microsoft.com/office/drawing/2014/main" id="{8765E991-B65D-42F9-A6D4-10298CC5EA10}"/>
            </a:ext>
          </a:extLst>
        </xdr:cNvPr>
        <xdr:cNvSpPr/>
      </xdr:nvSpPr>
      <xdr:spPr>
        <a:xfrm>
          <a:off x="15782925" y="76200"/>
          <a:ext cx="1066800" cy="228600"/>
        </a:xfrm>
        <a:prstGeom prst="wedgeRoundRectCallout">
          <a:avLst>
            <a:gd name="adj1" fmla="val -52976"/>
            <a:gd name="adj2" fmla="val 188889"/>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緑の部分を入力</a:t>
          </a:r>
        </a:p>
      </xdr:txBody>
    </xdr:sp>
    <xdr:clientData/>
  </xdr:twoCellAnchor>
  <xdr:twoCellAnchor>
    <xdr:from>
      <xdr:col>17</xdr:col>
      <xdr:colOff>425823</xdr:colOff>
      <xdr:row>19</xdr:row>
      <xdr:rowOff>347383</xdr:rowOff>
    </xdr:from>
    <xdr:to>
      <xdr:col>20</xdr:col>
      <xdr:colOff>582705</xdr:colOff>
      <xdr:row>20</xdr:row>
      <xdr:rowOff>168089</xdr:rowOff>
    </xdr:to>
    <xdr:sp macro="" textlink="">
      <xdr:nvSpPr>
        <xdr:cNvPr id="129" name="吹き出し: 角を丸めた四角形 128">
          <a:extLst>
            <a:ext uri="{FF2B5EF4-FFF2-40B4-BE49-F238E27FC236}">
              <a16:creationId xmlns:a16="http://schemas.microsoft.com/office/drawing/2014/main" id="{B65AD58F-5BD4-4513-90F7-A3A9E6723726}"/>
            </a:ext>
          </a:extLst>
        </xdr:cNvPr>
        <xdr:cNvSpPr/>
      </xdr:nvSpPr>
      <xdr:spPr>
        <a:xfrm>
          <a:off x="14027523" y="4967008"/>
          <a:ext cx="3166782" cy="258856"/>
        </a:xfrm>
        <a:prstGeom prst="wedgeRoundRectCallout">
          <a:avLst>
            <a:gd name="adj1" fmla="val -39195"/>
            <a:gd name="adj2" fmla="val 123671"/>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自身が行う事業の流れを整理してみましょう</a:t>
          </a:r>
        </a:p>
      </xdr:txBody>
    </xdr:sp>
    <xdr:clientData/>
  </xdr:twoCellAnchor>
  <xdr:twoCellAnchor>
    <xdr:from>
      <xdr:col>0</xdr:col>
      <xdr:colOff>67234</xdr:colOff>
      <xdr:row>2</xdr:row>
      <xdr:rowOff>0</xdr:rowOff>
    </xdr:from>
    <xdr:to>
      <xdr:col>6</xdr:col>
      <xdr:colOff>235324</xdr:colOff>
      <xdr:row>3</xdr:row>
      <xdr:rowOff>142954</xdr:rowOff>
    </xdr:to>
    <xdr:sp macro="" textlink="">
      <xdr:nvSpPr>
        <xdr:cNvPr id="2" name="テキスト ボックス 1">
          <a:extLst>
            <a:ext uri="{FF2B5EF4-FFF2-40B4-BE49-F238E27FC236}">
              <a16:creationId xmlns:a16="http://schemas.microsoft.com/office/drawing/2014/main" id="{93539D06-7A3D-4130-AF7D-7ED67CF0F8A4}"/>
            </a:ext>
          </a:extLst>
        </xdr:cNvPr>
        <xdr:cNvSpPr txBox="1"/>
      </xdr:nvSpPr>
      <xdr:spPr>
        <a:xfrm>
          <a:off x="67234" y="549088"/>
          <a:ext cx="3193678" cy="378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2">
                  <a:lumMod val="75000"/>
                </a:schemeClr>
              </a:solidFill>
              <a:latin typeface="FG平成角ｺﾞｼｯｸ体W5" panose="020B0609000000000000" pitchFamily="49" charset="-128"/>
              <a:ea typeface="FG平成角ｺﾞｼｯｸ体W5" panose="020B0609000000000000" pitchFamily="49" charset="-128"/>
            </a:rPr>
            <a:t>「想い」や「目的」</a:t>
          </a:r>
          <a:r>
            <a:rPr kumimoji="1" lang="ja-JP" altLang="en-US" sz="1400" b="0">
              <a:solidFill>
                <a:schemeClr val="accent2">
                  <a:lumMod val="75000"/>
                </a:schemeClr>
              </a:solidFill>
              <a:latin typeface="FG平成角ｺﾞｼｯｸ体W5" panose="020B0609000000000000" pitchFamily="49" charset="-128"/>
              <a:ea typeface="FG平成角ｺﾞｼｯｸ体W5" panose="020B0609000000000000" pitchFamily="49" charset="-128"/>
            </a:rPr>
            <a:t>に向かって</a:t>
          </a:r>
          <a:endParaRPr kumimoji="1" lang="ja-JP" altLang="en-US" sz="1600" b="0">
            <a:solidFill>
              <a:schemeClr val="accent2">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10</xdr:row>
      <xdr:rowOff>28575</xdr:rowOff>
    </xdr:from>
    <xdr:to>
      <xdr:col>12</xdr:col>
      <xdr:colOff>771525</xdr:colOff>
      <xdr:row>11</xdr:row>
      <xdr:rowOff>0</xdr:rowOff>
    </xdr:to>
    <xdr:sp macro="" textlink="">
      <xdr:nvSpPr>
        <xdr:cNvPr id="4" name="右中かっこ 3">
          <a:extLst>
            <a:ext uri="{FF2B5EF4-FFF2-40B4-BE49-F238E27FC236}">
              <a16:creationId xmlns:a16="http://schemas.microsoft.com/office/drawing/2014/main" id="{B464F31C-6F8C-4836-B312-F229D42C89CE}"/>
            </a:ext>
          </a:extLst>
        </xdr:cNvPr>
        <xdr:cNvSpPr/>
      </xdr:nvSpPr>
      <xdr:spPr>
        <a:xfrm rot="5400000">
          <a:off x="2781300" y="304800"/>
          <a:ext cx="304800" cy="57721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47625</xdr:colOff>
      <xdr:row>10</xdr:row>
      <xdr:rowOff>28575</xdr:rowOff>
    </xdr:from>
    <xdr:to>
      <xdr:col>27</xdr:col>
      <xdr:colOff>771525</xdr:colOff>
      <xdr:row>11</xdr:row>
      <xdr:rowOff>0</xdr:rowOff>
    </xdr:to>
    <xdr:sp macro="" textlink="">
      <xdr:nvSpPr>
        <xdr:cNvPr id="5" name="右中かっこ 4">
          <a:extLst>
            <a:ext uri="{FF2B5EF4-FFF2-40B4-BE49-F238E27FC236}">
              <a16:creationId xmlns:a16="http://schemas.microsoft.com/office/drawing/2014/main" id="{FE163683-9D77-49A9-A02F-28537C3DC63F}"/>
            </a:ext>
          </a:extLst>
        </xdr:cNvPr>
        <xdr:cNvSpPr/>
      </xdr:nvSpPr>
      <xdr:spPr>
        <a:xfrm rot="5400000">
          <a:off x="9029700" y="285750"/>
          <a:ext cx="304800" cy="58102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47625</xdr:colOff>
      <xdr:row>10</xdr:row>
      <xdr:rowOff>28575</xdr:rowOff>
    </xdr:from>
    <xdr:to>
      <xdr:col>42</xdr:col>
      <xdr:colOff>771525</xdr:colOff>
      <xdr:row>11</xdr:row>
      <xdr:rowOff>0</xdr:rowOff>
    </xdr:to>
    <xdr:sp macro="" textlink="">
      <xdr:nvSpPr>
        <xdr:cNvPr id="6" name="右中かっこ 5">
          <a:extLst>
            <a:ext uri="{FF2B5EF4-FFF2-40B4-BE49-F238E27FC236}">
              <a16:creationId xmlns:a16="http://schemas.microsoft.com/office/drawing/2014/main" id="{D5EFDAC7-62E0-4785-8A43-F75397A64934}"/>
            </a:ext>
          </a:extLst>
        </xdr:cNvPr>
        <xdr:cNvSpPr/>
      </xdr:nvSpPr>
      <xdr:spPr>
        <a:xfrm rot="5400000">
          <a:off x="15373350" y="247650"/>
          <a:ext cx="304800" cy="58864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107254</xdr:colOff>
      <xdr:row>2</xdr:row>
      <xdr:rowOff>0</xdr:rowOff>
    </xdr:from>
    <xdr:to>
      <xdr:col>14</xdr:col>
      <xdr:colOff>536438</xdr:colOff>
      <xdr:row>3</xdr:row>
      <xdr:rowOff>24892</xdr:rowOff>
    </xdr:to>
    <xdr:sp macro="" textlink="">
      <xdr:nvSpPr>
        <xdr:cNvPr id="7" name="矢印: 右 6">
          <a:extLst>
            <a:ext uri="{FF2B5EF4-FFF2-40B4-BE49-F238E27FC236}">
              <a16:creationId xmlns:a16="http://schemas.microsoft.com/office/drawing/2014/main" id="{2955847E-86ED-41D5-B2A2-8C248825194C}"/>
            </a:ext>
          </a:extLst>
        </xdr:cNvPr>
        <xdr:cNvSpPr/>
      </xdr:nvSpPr>
      <xdr:spPr>
        <a:xfrm>
          <a:off x="5781433" y="571500"/>
          <a:ext cx="429184" cy="473928"/>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81642</xdr:colOff>
      <xdr:row>11</xdr:row>
      <xdr:rowOff>74438</xdr:rowOff>
    </xdr:from>
    <xdr:to>
      <xdr:col>43</xdr:col>
      <xdr:colOff>204903</xdr:colOff>
      <xdr:row>11</xdr:row>
      <xdr:rowOff>693165</xdr:rowOff>
    </xdr:to>
    <xdr:grpSp>
      <xdr:nvGrpSpPr>
        <xdr:cNvPr id="8" name="グループ化 7">
          <a:extLst>
            <a:ext uri="{FF2B5EF4-FFF2-40B4-BE49-F238E27FC236}">
              <a16:creationId xmlns:a16="http://schemas.microsoft.com/office/drawing/2014/main" id="{ECF9D39D-F492-49E6-831E-A4AA261C9E70}"/>
            </a:ext>
          </a:extLst>
        </xdr:cNvPr>
        <xdr:cNvGrpSpPr/>
      </xdr:nvGrpSpPr>
      <xdr:grpSpPr>
        <a:xfrm>
          <a:off x="81642" y="3749967"/>
          <a:ext cx="18467290" cy="618727"/>
          <a:chOff x="230100" y="4423920"/>
          <a:chExt cx="18279487" cy="618727"/>
        </a:xfrm>
      </xdr:grpSpPr>
      <xdr:grpSp>
        <xdr:nvGrpSpPr>
          <xdr:cNvPr id="9" name="グループ化 8">
            <a:extLst>
              <a:ext uri="{FF2B5EF4-FFF2-40B4-BE49-F238E27FC236}">
                <a16:creationId xmlns:a16="http://schemas.microsoft.com/office/drawing/2014/main" id="{135ADA36-FB18-8677-E83E-EB2CEB9A6046}"/>
              </a:ext>
            </a:extLst>
          </xdr:cNvPr>
          <xdr:cNvGrpSpPr/>
        </xdr:nvGrpSpPr>
        <xdr:grpSpPr>
          <a:xfrm>
            <a:off x="230100" y="4423920"/>
            <a:ext cx="6286370" cy="605120"/>
            <a:chOff x="230100" y="4423920"/>
            <a:chExt cx="6286370" cy="605120"/>
          </a:xfrm>
        </xdr:grpSpPr>
        <xdr:sp macro="" textlink="">
          <xdr:nvSpPr>
            <xdr:cNvPr id="25" name="テキスト ボックス 24">
              <a:extLst>
                <a:ext uri="{FF2B5EF4-FFF2-40B4-BE49-F238E27FC236}">
                  <a16:creationId xmlns:a16="http://schemas.microsoft.com/office/drawing/2014/main" id="{FDC33C81-064A-18B3-DFB3-2ADA49D0795A}"/>
                </a:ext>
              </a:extLst>
            </xdr:cNvPr>
            <xdr:cNvSpPr txBox="1"/>
          </xdr:nvSpPr>
          <xdr:spPr>
            <a:xfrm>
              <a:off x="4900368" y="4423922"/>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6" name="テキスト ボックス 25">
              <a:extLst>
                <a:ext uri="{FF2B5EF4-FFF2-40B4-BE49-F238E27FC236}">
                  <a16:creationId xmlns:a16="http://schemas.microsoft.com/office/drawing/2014/main" id="{7DCE314A-219C-36DE-7733-CF9C49FB1BA6}"/>
                </a:ext>
              </a:extLst>
            </xdr:cNvPr>
            <xdr:cNvSpPr txBox="1"/>
          </xdr:nvSpPr>
          <xdr:spPr>
            <a:xfrm>
              <a:off x="5821706" y="4423920"/>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7" name="矢印: 右 26">
              <a:extLst>
                <a:ext uri="{FF2B5EF4-FFF2-40B4-BE49-F238E27FC236}">
                  <a16:creationId xmlns:a16="http://schemas.microsoft.com/office/drawing/2014/main" id="{681FE92A-F2E0-3618-8F1C-FC6EF6340747}"/>
                </a:ext>
              </a:extLst>
            </xdr:cNvPr>
            <xdr:cNvSpPr/>
          </xdr:nvSpPr>
          <xdr:spPr>
            <a:xfrm>
              <a:off x="512263" y="4656843"/>
              <a:ext cx="4567566" cy="196103"/>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AB2E11DF-ABE1-3480-7BF9-1902DE406693}"/>
                </a:ext>
              </a:extLst>
            </xdr:cNvPr>
            <xdr:cNvSpPr txBox="1"/>
          </xdr:nvSpPr>
          <xdr:spPr>
            <a:xfrm>
              <a:off x="2697406" y="4477551"/>
              <a:ext cx="668364" cy="537880"/>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9" name="テキスト ボックス 28">
              <a:extLst>
                <a:ext uri="{FF2B5EF4-FFF2-40B4-BE49-F238E27FC236}">
                  <a16:creationId xmlns:a16="http://schemas.microsoft.com/office/drawing/2014/main" id="{E73FF2B2-6FEF-1580-4AA3-ED131D062817}"/>
                </a:ext>
              </a:extLst>
            </xdr:cNvPr>
            <xdr:cNvSpPr txBox="1"/>
          </xdr:nvSpPr>
          <xdr:spPr>
            <a:xfrm>
              <a:off x="230100" y="4443935"/>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30" name="矢印: 右 29">
              <a:extLst>
                <a:ext uri="{FF2B5EF4-FFF2-40B4-BE49-F238E27FC236}">
                  <a16:creationId xmlns:a16="http://schemas.microsoft.com/office/drawing/2014/main" id="{0EF2E066-900A-E286-83D2-8B4EADC7AA8B}"/>
                </a:ext>
              </a:extLst>
            </xdr:cNvPr>
            <xdr:cNvSpPr/>
          </xdr:nvSpPr>
          <xdr:spPr>
            <a:xfrm>
              <a:off x="5575175" y="4659243"/>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0" name="グループ化 9">
            <a:extLst>
              <a:ext uri="{FF2B5EF4-FFF2-40B4-BE49-F238E27FC236}">
                <a16:creationId xmlns:a16="http://schemas.microsoft.com/office/drawing/2014/main" id="{132201F1-2285-0F93-061E-42FA7B19F732}"/>
              </a:ext>
            </a:extLst>
          </xdr:cNvPr>
          <xdr:cNvGrpSpPr/>
        </xdr:nvGrpSpPr>
        <xdr:grpSpPr>
          <a:xfrm>
            <a:off x="6628528" y="4423922"/>
            <a:ext cx="6173241" cy="616324"/>
            <a:chOff x="398059" y="4401510"/>
            <a:chExt cx="6173241" cy="616324"/>
          </a:xfrm>
        </xdr:grpSpPr>
        <xdr:sp macro="" textlink="">
          <xdr:nvSpPr>
            <xdr:cNvPr id="19" name="テキスト ボックス 18">
              <a:extLst>
                <a:ext uri="{FF2B5EF4-FFF2-40B4-BE49-F238E27FC236}">
                  <a16:creationId xmlns:a16="http://schemas.microsoft.com/office/drawing/2014/main" id="{5ACE6D86-7B51-0220-AFCE-46FD2CD923EF}"/>
                </a:ext>
              </a:extLst>
            </xdr:cNvPr>
            <xdr:cNvSpPr txBox="1"/>
          </xdr:nvSpPr>
          <xdr:spPr>
            <a:xfrm>
              <a:off x="4968860" y="4401511"/>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0" name="テキスト ボックス 19">
              <a:extLst>
                <a:ext uri="{FF2B5EF4-FFF2-40B4-BE49-F238E27FC236}">
                  <a16:creationId xmlns:a16="http://schemas.microsoft.com/office/drawing/2014/main" id="{6224C463-7451-A60E-495D-79076DE17AB0}"/>
                </a:ext>
              </a:extLst>
            </xdr:cNvPr>
            <xdr:cNvSpPr txBox="1"/>
          </xdr:nvSpPr>
          <xdr:spPr>
            <a:xfrm>
              <a:off x="5876536" y="4401510"/>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1" name="矢印: 右 20">
              <a:extLst>
                <a:ext uri="{FF2B5EF4-FFF2-40B4-BE49-F238E27FC236}">
                  <a16:creationId xmlns:a16="http://schemas.microsoft.com/office/drawing/2014/main" id="{8FFCFF40-EA30-A177-1789-7D5A5FCB9C50}"/>
                </a:ext>
              </a:extLst>
            </xdr:cNvPr>
            <xdr:cNvSpPr/>
          </xdr:nvSpPr>
          <xdr:spPr>
            <a:xfrm>
              <a:off x="980506" y="4614419"/>
              <a:ext cx="4145238" cy="202507"/>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B1806EB5-6A4D-8E4E-0F3A-8D17FFFC27B4}"/>
                </a:ext>
              </a:extLst>
            </xdr:cNvPr>
            <xdr:cNvSpPr txBox="1"/>
          </xdr:nvSpPr>
          <xdr:spPr>
            <a:xfrm>
              <a:off x="2637859" y="4412715"/>
              <a:ext cx="748704" cy="605119"/>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3" name="テキスト ボックス 22">
              <a:extLst>
                <a:ext uri="{FF2B5EF4-FFF2-40B4-BE49-F238E27FC236}">
                  <a16:creationId xmlns:a16="http://schemas.microsoft.com/office/drawing/2014/main" id="{A5D159A2-79E3-B521-3D22-AA3E83FCC4B1}"/>
                </a:ext>
              </a:extLst>
            </xdr:cNvPr>
            <xdr:cNvSpPr txBox="1"/>
          </xdr:nvSpPr>
          <xdr:spPr>
            <a:xfrm>
              <a:off x="398059" y="4435130"/>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4" name="矢印: 右 23">
              <a:extLst>
                <a:ext uri="{FF2B5EF4-FFF2-40B4-BE49-F238E27FC236}">
                  <a16:creationId xmlns:a16="http://schemas.microsoft.com/office/drawing/2014/main" id="{B05EF194-A10F-E374-88DA-EE11F69272C8}"/>
                </a:ext>
              </a:extLst>
            </xdr:cNvPr>
            <xdr:cNvSpPr/>
          </xdr:nvSpPr>
          <xdr:spPr>
            <a:xfrm>
              <a:off x="5630007" y="4614420"/>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1" name="グループ化 10">
            <a:extLst>
              <a:ext uri="{FF2B5EF4-FFF2-40B4-BE49-F238E27FC236}">
                <a16:creationId xmlns:a16="http://schemas.microsoft.com/office/drawing/2014/main" id="{6D49F1EC-5279-EACC-9751-7CEE01F6EC58}"/>
              </a:ext>
            </a:extLst>
          </xdr:cNvPr>
          <xdr:cNvGrpSpPr/>
        </xdr:nvGrpSpPr>
        <xdr:grpSpPr>
          <a:xfrm>
            <a:off x="12925034" y="4437529"/>
            <a:ext cx="5584553" cy="605118"/>
            <a:chOff x="475301" y="4392706"/>
            <a:chExt cx="5584553" cy="605118"/>
          </a:xfrm>
        </xdr:grpSpPr>
        <xdr:sp macro="" textlink="">
          <xdr:nvSpPr>
            <xdr:cNvPr id="14" name="テキスト ボックス 13">
              <a:extLst>
                <a:ext uri="{FF2B5EF4-FFF2-40B4-BE49-F238E27FC236}">
                  <a16:creationId xmlns:a16="http://schemas.microsoft.com/office/drawing/2014/main" id="{933CA64E-558D-F8A3-8110-7AAED016A92A}"/>
                </a:ext>
              </a:extLst>
            </xdr:cNvPr>
            <xdr:cNvSpPr txBox="1"/>
          </xdr:nvSpPr>
          <xdr:spPr>
            <a:xfrm>
              <a:off x="5056235" y="4392706"/>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5" name="矢印: 右 14">
              <a:extLst>
                <a:ext uri="{FF2B5EF4-FFF2-40B4-BE49-F238E27FC236}">
                  <a16:creationId xmlns:a16="http://schemas.microsoft.com/office/drawing/2014/main" id="{65A08889-8B52-82E2-BE84-F3087FE83BEC}"/>
                </a:ext>
              </a:extLst>
            </xdr:cNvPr>
            <xdr:cNvSpPr/>
          </xdr:nvSpPr>
          <xdr:spPr>
            <a:xfrm>
              <a:off x="1024389" y="4614421"/>
              <a:ext cx="4283300" cy="207309"/>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C846B99D-0852-CA83-FB1E-FB1C3451F2B4}"/>
                </a:ext>
              </a:extLst>
            </xdr:cNvPr>
            <xdr:cNvSpPr txBox="1"/>
          </xdr:nvSpPr>
          <xdr:spPr>
            <a:xfrm>
              <a:off x="2897783" y="4426323"/>
              <a:ext cx="605117" cy="571501"/>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7" name="テキスト ボックス 16">
              <a:extLst>
                <a:ext uri="{FF2B5EF4-FFF2-40B4-BE49-F238E27FC236}">
                  <a16:creationId xmlns:a16="http://schemas.microsoft.com/office/drawing/2014/main" id="{175E54EB-4F05-BFA1-C283-9B3DBD8C30BF}"/>
                </a:ext>
              </a:extLst>
            </xdr:cNvPr>
            <xdr:cNvSpPr txBox="1"/>
          </xdr:nvSpPr>
          <xdr:spPr>
            <a:xfrm>
              <a:off x="475301" y="4412718"/>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8" name="矢印: 右 17">
              <a:extLst>
                <a:ext uri="{FF2B5EF4-FFF2-40B4-BE49-F238E27FC236}">
                  <a16:creationId xmlns:a16="http://schemas.microsoft.com/office/drawing/2014/main" id="{B81DE4D0-820C-8DB6-1D4D-517A6582AB67}"/>
                </a:ext>
              </a:extLst>
            </xdr:cNvPr>
            <xdr:cNvSpPr/>
          </xdr:nvSpPr>
          <xdr:spPr>
            <a:xfrm>
              <a:off x="5690061"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矢印: 右 11">
            <a:extLst>
              <a:ext uri="{FF2B5EF4-FFF2-40B4-BE49-F238E27FC236}">
                <a16:creationId xmlns:a16="http://schemas.microsoft.com/office/drawing/2014/main" id="{030AF2D1-3CF9-D9F7-17F5-44AC19CC0668}"/>
              </a:ext>
            </a:extLst>
          </xdr:cNvPr>
          <xdr:cNvSpPr/>
        </xdr:nvSpPr>
        <xdr:spPr>
          <a:xfrm>
            <a:off x="6393206" y="4659245"/>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矢印: 右 12">
            <a:extLst>
              <a:ext uri="{FF2B5EF4-FFF2-40B4-BE49-F238E27FC236}">
                <a16:creationId xmlns:a16="http://schemas.microsoft.com/office/drawing/2014/main" id="{4E6D6754-A79B-8E1E-FD04-C273CF4A78BE}"/>
              </a:ext>
            </a:extLst>
          </xdr:cNvPr>
          <xdr:cNvSpPr/>
        </xdr:nvSpPr>
        <xdr:spPr>
          <a:xfrm>
            <a:off x="12700919" y="4636834"/>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29</xdr:col>
      <xdr:colOff>147278</xdr:colOff>
      <xdr:row>2</xdr:row>
      <xdr:rowOff>19211</xdr:rowOff>
    </xdr:from>
    <xdr:to>
      <xdr:col>29</xdr:col>
      <xdr:colOff>576462</xdr:colOff>
      <xdr:row>3</xdr:row>
      <xdr:rowOff>44103</xdr:rowOff>
    </xdr:to>
    <xdr:sp macro="" textlink="">
      <xdr:nvSpPr>
        <xdr:cNvPr id="31" name="矢印: 右 30">
          <a:extLst>
            <a:ext uri="{FF2B5EF4-FFF2-40B4-BE49-F238E27FC236}">
              <a16:creationId xmlns:a16="http://schemas.microsoft.com/office/drawing/2014/main" id="{E5A10E35-EB91-4BA1-9B0B-DDAAF5A094FE}"/>
            </a:ext>
          </a:extLst>
        </xdr:cNvPr>
        <xdr:cNvSpPr/>
      </xdr:nvSpPr>
      <xdr:spPr>
        <a:xfrm>
          <a:off x="12080742" y="590711"/>
          <a:ext cx="429184" cy="473928"/>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10</xdr:row>
      <xdr:rowOff>28575</xdr:rowOff>
    </xdr:from>
    <xdr:to>
      <xdr:col>12</xdr:col>
      <xdr:colOff>771525</xdr:colOff>
      <xdr:row>11</xdr:row>
      <xdr:rowOff>0</xdr:rowOff>
    </xdr:to>
    <xdr:sp macro="" textlink="">
      <xdr:nvSpPr>
        <xdr:cNvPr id="2" name="右中かっこ 1">
          <a:extLst>
            <a:ext uri="{FF2B5EF4-FFF2-40B4-BE49-F238E27FC236}">
              <a16:creationId xmlns:a16="http://schemas.microsoft.com/office/drawing/2014/main" id="{2B1B1AB5-8BCF-4C48-B0EE-97FF264026C4}"/>
            </a:ext>
          </a:extLst>
        </xdr:cNvPr>
        <xdr:cNvSpPr/>
      </xdr:nvSpPr>
      <xdr:spPr>
        <a:xfrm rot="5400000">
          <a:off x="2724150" y="914400"/>
          <a:ext cx="304800" cy="52197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47625</xdr:colOff>
      <xdr:row>10</xdr:row>
      <xdr:rowOff>28575</xdr:rowOff>
    </xdr:from>
    <xdr:to>
      <xdr:col>27</xdr:col>
      <xdr:colOff>771525</xdr:colOff>
      <xdr:row>11</xdr:row>
      <xdr:rowOff>0</xdr:rowOff>
    </xdr:to>
    <xdr:sp macro="" textlink="">
      <xdr:nvSpPr>
        <xdr:cNvPr id="3" name="右中かっこ 2">
          <a:extLst>
            <a:ext uri="{FF2B5EF4-FFF2-40B4-BE49-F238E27FC236}">
              <a16:creationId xmlns:a16="http://schemas.microsoft.com/office/drawing/2014/main" id="{5DD09CEC-7012-47B4-9143-0A26264DA600}"/>
            </a:ext>
          </a:extLst>
        </xdr:cNvPr>
        <xdr:cNvSpPr/>
      </xdr:nvSpPr>
      <xdr:spPr>
        <a:xfrm rot="5400000">
          <a:off x="9105900" y="800100"/>
          <a:ext cx="304800" cy="54483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47625</xdr:colOff>
      <xdr:row>10</xdr:row>
      <xdr:rowOff>28575</xdr:rowOff>
    </xdr:from>
    <xdr:to>
      <xdr:col>42</xdr:col>
      <xdr:colOff>771525</xdr:colOff>
      <xdr:row>11</xdr:row>
      <xdr:rowOff>0</xdr:rowOff>
    </xdr:to>
    <xdr:sp macro="" textlink="">
      <xdr:nvSpPr>
        <xdr:cNvPr id="32" name="右中かっこ 31">
          <a:extLst>
            <a:ext uri="{FF2B5EF4-FFF2-40B4-BE49-F238E27FC236}">
              <a16:creationId xmlns:a16="http://schemas.microsoft.com/office/drawing/2014/main" id="{2AA7333A-04AC-46A0-BD39-CD216798D2DF}"/>
            </a:ext>
          </a:extLst>
        </xdr:cNvPr>
        <xdr:cNvSpPr/>
      </xdr:nvSpPr>
      <xdr:spPr>
        <a:xfrm rot="5400000">
          <a:off x="15535275" y="895350"/>
          <a:ext cx="304800" cy="52578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107254</xdr:colOff>
      <xdr:row>2</xdr:row>
      <xdr:rowOff>0</xdr:rowOff>
    </xdr:from>
    <xdr:to>
      <xdr:col>14</xdr:col>
      <xdr:colOff>536438</xdr:colOff>
      <xdr:row>3</xdr:row>
      <xdr:rowOff>24892</xdr:rowOff>
    </xdr:to>
    <xdr:sp macro="" textlink="">
      <xdr:nvSpPr>
        <xdr:cNvPr id="33" name="矢印: 右 32">
          <a:extLst>
            <a:ext uri="{FF2B5EF4-FFF2-40B4-BE49-F238E27FC236}">
              <a16:creationId xmlns:a16="http://schemas.microsoft.com/office/drawing/2014/main" id="{39115BF0-48A9-4FED-82CB-2C0DF20D914E}"/>
            </a:ext>
          </a:extLst>
        </xdr:cNvPr>
        <xdr:cNvSpPr/>
      </xdr:nvSpPr>
      <xdr:spPr>
        <a:xfrm>
          <a:off x="5841304" y="571500"/>
          <a:ext cx="429184" cy="472567"/>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81642</xdr:colOff>
      <xdr:row>11</xdr:row>
      <xdr:rowOff>74438</xdr:rowOff>
    </xdr:from>
    <xdr:to>
      <xdr:col>43</xdr:col>
      <xdr:colOff>204903</xdr:colOff>
      <xdr:row>11</xdr:row>
      <xdr:rowOff>693165</xdr:rowOff>
    </xdr:to>
    <xdr:grpSp>
      <xdr:nvGrpSpPr>
        <xdr:cNvPr id="34" name="グループ化 33">
          <a:extLst>
            <a:ext uri="{FF2B5EF4-FFF2-40B4-BE49-F238E27FC236}">
              <a16:creationId xmlns:a16="http://schemas.microsoft.com/office/drawing/2014/main" id="{BB90E636-419A-47B3-9643-5C9A6D18E24D}"/>
            </a:ext>
          </a:extLst>
        </xdr:cNvPr>
        <xdr:cNvGrpSpPr/>
      </xdr:nvGrpSpPr>
      <xdr:grpSpPr>
        <a:xfrm>
          <a:off x="81642" y="3749967"/>
          <a:ext cx="18467290" cy="618727"/>
          <a:chOff x="230100" y="4423920"/>
          <a:chExt cx="18279487" cy="618727"/>
        </a:xfrm>
      </xdr:grpSpPr>
      <xdr:grpSp>
        <xdr:nvGrpSpPr>
          <xdr:cNvPr id="35" name="グループ化 34">
            <a:extLst>
              <a:ext uri="{FF2B5EF4-FFF2-40B4-BE49-F238E27FC236}">
                <a16:creationId xmlns:a16="http://schemas.microsoft.com/office/drawing/2014/main" id="{CC8D38DD-D4D7-7B52-8A8C-3E58EFCE9709}"/>
              </a:ext>
            </a:extLst>
          </xdr:cNvPr>
          <xdr:cNvGrpSpPr/>
        </xdr:nvGrpSpPr>
        <xdr:grpSpPr>
          <a:xfrm>
            <a:off x="230100" y="4423920"/>
            <a:ext cx="6286370" cy="605120"/>
            <a:chOff x="230100" y="4423920"/>
            <a:chExt cx="6286370" cy="605120"/>
          </a:xfrm>
        </xdr:grpSpPr>
        <xdr:sp macro="" textlink="">
          <xdr:nvSpPr>
            <xdr:cNvPr id="51" name="テキスト ボックス 50">
              <a:extLst>
                <a:ext uri="{FF2B5EF4-FFF2-40B4-BE49-F238E27FC236}">
                  <a16:creationId xmlns:a16="http://schemas.microsoft.com/office/drawing/2014/main" id="{DCE62D24-2FC3-BB4B-75A8-1AF460E20605}"/>
                </a:ext>
              </a:extLst>
            </xdr:cNvPr>
            <xdr:cNvSpPr txBox="1"/>
          </xdr:nvSpPr>
          <xdr:spPr>
            <a:xfrm>
              <a:off x="4900368" y="4423922"/>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2" name="テキスト ボックス 51">
              <a:extLst>
                <a:ext uri="{FF2B5EF4-FFF2-40B4-BE49-F238E27FC236}">
                  <a16:creationId xmlns:a16="http://schemas.microsoft.com/office/drawing/2014/main" id="{649818DA-FE2E-9468-961E-00CF58CD2896}"/>
                </a:ext>
              </a:extLst>
            </xdr:cNvPr>
            <xdr:cNvSpPr txBox="1"/>
          </xdr:nvSpPr>
          <xdr:spPr>
            <a:xfrm>
              <a:off x="5821706" y="4423920"/>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3" name="矢印: 右 52">
              <a:extLst>
                <a:ext uri="{FF2B5EF4-FFF2-40B4-BE49-F238E27FC236}">
                  <a16:creationId xmlns:a16="http://schemas.microsoft.com/office/drawing/2014/main" id="{C88F2905-9844-7C83-2BA3-A7EC9262480F}"/>
                </a:ext>
              </a:extLst>
            </xdr:cNvPr>
            <xdr:cNvSpPr/>
          </xdr:nvSpPr>
          <xdr:spPr>
            <a:xfrm>
              <a:off x="512263" y="4656843"/>
              <a:ext cx="4567566" cy="196103"/>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テキスト ボックス 53">
              <a:extLst>
                <a:ext uri="{FF2B5EF4-FFF2-40B4-BE49-F238E27FC236}">
                  <a16:creationId xmlns:a16="http://schemas.microsoft.com/office/drawing/2014/main" id="{4570ECDB-26D6-5593-24B7-C4B44E95504D}"/>
                </a:ext>
              </a:extLst>
            </xdr:cNvPr>
            <xdr:cNvSpPr txBox="1"/>
          </xdr:nvSpPr>
          <xdr:spPr>
            <a:xfrm>
              <a:off x="2697406" y="4477551"/>
              <a:ext cx="668364" cy="537880"/>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5" name="テキスト ボックス 54">
              <a:extLst>
                <a:ext uri="{FF2B5EF4-FFF2-40B4-BE49-F238E27FC236}">
                  <a16:creationId xmlns:a16="http://schemas.microsoft.com/office/drawing/2014/main" id="{CD9689A0-E9BE-131C-B5B3-9A514130588E}"/>
                </a:ext>
              </a:extLst>
            </xdr:cNvPr>
            <xdr:cNvSpPr txBox="1"/>
          </xdr:nvSpPr>
          <xdr:spPr>
            <a:xfrm>
              <a:off x="230100" y="4443935"/>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6" name="矢印: 右 55">
              <a:extLst>
                <a:ext uri="{FF2B5EF4-FFF2-40B4-BE49-F238E27FC236}">
                  <a16:creationId xmlns:a16="http://schemas.microsoft.com/office/drawing/2014/main" id="{E5E9F026-C16F-1529-8294-D9135E58926F}"/>
                </a:ext>
              </a:extLst>
            </xdr:cNvPr>
            <xdr:cNvSpPr/>
          </xdr:nvSpPr>
          <xdr:spPr>
            <a:xfrm>
              <a:off x="5575175" y="4659243"/>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6" name="グループ化 35">
            <a:extLst>
              <a:ext uri="{FF2B5EF4-FFF2-40B4-BE49-F238E27FC236}">
                <a16:creationId xmlns:a16="http://schemas.microsoft.com/office/drawing/2014/main" id="{C8240A36-5E94-4FAB-C914-6BB31E2723AE}"/>
              </a:ext>
            </a:extLst>
          </xdr:cNvPr>
          <xdr:cNvGrpSpPr/>
        </xdr:nvGrpSpPr>
        <xdr:grpSpPr>
          <a:xfrm>
            <a:off x="6628528" y="4423922"/>
            <a:ext cx="6173241" cy="616324"/>
            <a:chOff x="398059" y="4401510"/>
            <a:chExt cx="6173241" cy="616324"/>
          </a:xfrm>
        </xdr:grpSpPr>
        <xdr:sp macro="" textlink="">
          <xdr:nvSpPr>
            <xdr:cNvPr id="45" name="テキスト ボックス 44">
              <a:extLst>
                <a:ext uri="{FF2B5EF4-FFF2-40B4-BE49-F238E27FC236}">
                  <a16:creationId xmlns:a16="http://schemas.microsoft.com/office/drawing/2014/main" id="{78D02D96-CA54-1718-F294-79C2B99F7860}"/>
                </a:ext>
              </a:extLst>
            </xdr:cNvPr>
            <xdr:cNvSpPr txBox="1"/>
          </xdr:nvSpPr>
          <xdr:spPr>
            <a:xfrm>
              <a:off x="4968860" y="4401511"/>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46" name="テキスト ボックス 45">
              <a:extLst>
                <a:ext uri="{FF2B5EF4-FFF2-40B4-BE49-F238E27FC236}">
                  <a16:creationId xmlns:a16="http://schemas.microsoft.com/office/drawing/2014/main" id="{6C7A5EB1-4BB7-9930-9375-3BBB0A42B5B1}"/>
                </a:ext>
              </a:extLst>
            </xdr:cNvPr>
            <xdr:cNvSpPr txBox="1"/>
          </xdr:nvSpPr>
          <xdr:spPr>
            <a:xfrm>
              <a:off x="5876536" y="4401510"/>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47" name="矢印: 右 46">
              <a:extLst>
                <a:ext uri="{FF2B5EF4-FFF2-40B4-BE49-F238E27FC236}">
                  <a16:creationId xmlns:a16="http://schemas.microsoft.com/office/drawing/2014/main" id="{96B04D6B-F5C9-411B-DF2B-2CC6C3B09A19}"/>
                </a:ext>
              </a:extLst>
            </xdr:cNvPr>
            <xdr:cNvSpPr/>
          </xdr:nvSpPr>
          <xdr:spPr>
            <a:xfrm>
              <a:off x="980506" y="4614419"/>
              <a:ext cx="4145238" cy="202507"/>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64419A89-055E-574E-8063-D75925092651}"/>
                </a:ext>
              </a:extLst>
            </xdr:cNvPr>
            <xdr:cNvSpPr txBox="1"/>
          </xdr:nvSpPr>
          <xdr:spPr>
            <a:xfrm>
              <a:off x="2637859" y="4412715"/>
              <a:ext cx="748704" cy="605119"/>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49" name="テキスト ボックス 48">
              <a:extLst>
                <a:ext uri="{FF2B5EF4-FFF2-40B4-BE49-F238E27FC236}">
                  <a16:creationId xmlns:a16="http://schemas.microsoft.com/office/drawing/2014/main" id="{6941F424-D924-61FA-7BEF-A234ADD587B0}"/>
                </a:ext>
              </a:extLst>
            </xdr:cNvPr>
            <xdr:cNvSpPr txBox="1"/>
          </xdr:nvSpPr>
          <xdr:spPr>
            <a:xfrm>
              <a:off x="398059" y="4435130"/>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0" name="矢印: 右 49">
              <a:extLst>
                <a:ext uri="{FF2B5EF4-FFF2-40B4-BE49-F238E27FC236}">
                  <a16:creationId xmlns:a16="http://schemas.microsoft.com/office/drawing/2014/main" id="{5224F6AF-C3E3-9C9C-9431-0AE912803A2F}"/>
                </a:ext>
              </a:extLst>
            </xdr:cNvPr>
            <xdr:cNvSpPr/>
          </xdr:nvSpPr>
          <xdr:spPr>
            <a:xfrm>
              <a:off x="5630007" y="4614420"/>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7" name="グループ化 36">
            <a:extLst>
              <a:ext uri="{FF2B5EF4-FFF2-40B4-BE49-F238E27FC236}">
                <a16:creationId xmlns:a16="http://schemas.microsoft.com/office/drawing/2014/main" id="{8B4F1F46-D87D-FB29-78A3-55523266E895}"/>
              </a:ext>
            </a:extLst>
          </xdr:cNvPr>
          <xdr:cNvGrpSpPr/>
        </xdr:nvGrpSpPr>
        <xdr:grpSpPr>
          <a:xfrm>
            <a:off x="12925034" y="4437529"/>
            <a:ext cx="5584553" cy="605118"/>
            <a:chOff x="475301" y="4392706"/>
            <a:chExt cx="5584553" cy="605118"/>
          </a:xfrm>
        </xdr:grpSpPr>
        <xdr:sp macro="" textlink="">
          <xdr:nvSpPr>
            <xdr:cNvPr id="40" name="テキスト ボックス 39">
              <a:extLst>
                <a:ext uri="{FF2B5EF4-FFF2-40B4-BE49-F238E27FC236}">
                  <a16:creationId xmlns:a16="http://schemas.microsoft.com/office/drawing/2014/main" id="{3070557D-BC50-80C2-8BCE-F7C9374BAC12}"/>
                </a:ext>
              </a:extLst>
            </xdr:cNvPr>
            <xdr:cNvSpPr txBox="1"/>
          </xdr:nvSpPr>
          <xdr:spPr>
            <a:xfrm>
              <a:off x="5056235" y="4392706"/>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41" name="矢印: 右 40">
              <a:extLst>
                <a:ext uri="{FF2B5EF4-FFF2-40B4-BE49-F238E27FC236}">
                  <a16:creationId xmlns:a16="http://schemas.microsoft.com/office/drawing/2014/main" id="{171BF108-CC33-A9C9-101C-B423D9EB65D7}"/>
                </a:ext>
              </a:extLst>
            </xdr:cNvPr>
            <xdr:cNvSpPr/>
          </xdr:nvSpPr>
          <xdr:spPr>
            <a:xfrm>
              <a:off x="1024389" y="4614421"/>
              <a:ext cx="4283300" cy="207309"/>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99115C96-36AE-BC5A-235E-FFC902B7095F}"/>
                </a:ext>
              </a:extLst>
            </xdr:cNvPr>
            <xdr:cNvSpPr txBox="1"/>
          </xdr:nvSpPr>
          <xdr:spPr>
            <a:xfrm>
              <a:off x="2897783" y="4426323"/>
              <a:ext cx="605117" cy="571501"/>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43" name="テキスト ボックス 42">
              <a:extLst>
                <a:ext uri="{FF2B5EF4-FFF2-40B4-BE49-F238E27FC236}">
                  <a16:creationId xmlns:a16="http://schemas.microsoft.com/office/drawing/2014/main" id="{4C752F9F-D6BC-409F-44E3-211FBBD708DD}"/>
                </a:ext>
              </a:extLst>
            </xdr:cNvPr>
            <xdr:cNvSpPr txBox="1"/>
          </xdr:nvSpPr>
          <xdr:spPr>
            <a:xfrm>
              <a:off x="475301" y="4412718"/>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44" name="矢印: 右 43">
              <a:extLst>
                <a:ext uri="{FF2B5EF4-FFF2-40B4-BE49-F238E27FC236}">
                  <a16:creationId xmlns:a16="http://schemas.microsoft.com/office/drawing/2014/main" id="{A5147320-B2CF-8A44-1341-128400F3184F}"/>
                </a:ext>
              </a:extLst>
            </xdr:cNvPr>
            <xdr:cNvSpPr/>
          </xdr:nvSpPr>
          <xdr:spPr>
            <a:xfrm>
              <a:off x="5690061"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8" name="矢印: 右 37">
            <a:extLst>
              <a:ext uri="{FF2B5EF4-FFF2-40B4-BE49-F238E27FC236}">
                <a16:creationId xmlns:a16="http://schemas.microsoft.com/office/drawing/2014/main" id="{8DC7511E-BA6F-9419-3C37-730DFD7FF483}"/>
              </a:ext>
            </a:extLst>
          </xdr:cNvPr>
          <xdr:cNvSpPr/>
        </xdr:nvSpPr>
        <xdr:spPr>
          <a:xfrm>
            <a:off x="6393206" y="4659245"/>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矢印: 右 38">
            <a:extLst>
              <a:ext uri="{FF2B5EF4-FFF2-40B4-BE49-F238E27FC236}">
                <a16:creationId xmlns:a16="http://schemas.microsoft.com/office/drawing/2014/main" id="{09CE7A6C-C8F4-6B4B-1BA9-489BB58EB2E4}"/>
              </a:ext>
            </a:extLst>
          </xdr:cNvPr>
          <xdr:cNvSpPr/>
        </xdr:nvSpPr>
        <xdr:spPr>
          <a:xfrm>
            <a:off x="12700919" y="4636834"/>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29</xdr:col>
      <xdr:colOff>147278</xdr:colOff>
      <xdr:row>2</xdr:row>
      <xdr:rowOff>19211</xdr:rowOff>
    </xdr:from>
    <xdr:to>
      <xdr:col>29</xdr:col>
      <xdr:colOff>576462</xdr:colOff>
      <xdr:row>3</xdr:row>
      <xdr:rowOff>44103</xdr:rowOff>
    </xdr:to>
    <xdr:sp macro="" textlink="">
      <xdr:nvSpPr>
        <xdr:cNvPr id="57" name="矢印: 右 56">
          <a:extLst>
            <a:ext uri="{FF2B5EF4-FFF2-40B4-BE49-F238E27FC236}">
              <a16:creationId xmlns:a16="http://schemas.microsoft.com/office/drawing/2014/main" id="{DAF0A780-B514-4B72-8B12-AB67C3F33151}"/>
            </a:ext>
          </a:extLst>
        </xdr:cNvPr>
        <xdr:cNvSpPr/>
      </xdr:nvSpPr>
      <xdr:spPr>
        <a:xfrm>
          <a:off x="12367853" y="590711"/>
          <a:ext cx="429184" cy="472567"/>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10</xdr:row>
      <xdr:rowOff>28575</xdr:rowOff>
    </xdr:from>
    <xdr:to>
      <xdr:col>12</xdr:col>
      <xdr:colOff>771525</xdr:colOff>
      <xdr:row>11</xdr:row>
      <xdr:rowOff>0</xdr:rowOff>
    </xdr:to>
    <xdr:sp macro="" textlink="">
      <xdr:nvSpPr>
        <xdr:cNvPr id="58" name="右中かっこ 57">
          <a:extLst>
            <a:ext uri="{FF2B5EF4-FFF2-40B4-BE49-F238E27FC236}">
              <a16:creationId xmlns:a16="http://schemas.microsoft.com/office/drawing/2014/main" id="{17E06EB5-A7B5-4FCA-AF5A-4C4D1F1820E4}"/>
            </a:ext>
          </a:extLst>
        </xdr:cNvPr>
        <xdr:cNvSpPr/>
      </xdr:nvSpPr>
      <xdr:spPr>
        <a:xfrm rot="5400000">
          <a:off x="2724150" y="914400"/>
          <a:ext cx="304800" cy="52197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47625</xdr:colOff>
      <xdr:row>10</xdr:row>
      <xdr:rowOff>28575</xdr:rowOff>
    </xdr:from>
    <xdr:to>
      <xdr:col>27</xdr:col>
      <xdr:colOff>771525</xdr:colOff>
      <xdr:row>11</xdr:row>
      <xdr:rowOff>0</xdr:rowOff>
    </xdr:to>
    <xdr:sp macro="" textlink="">
      <xdr:nvSpPr>
        <xdr:cNvPr id="59" name="右中かっこ 58">
          <a:extLst>
            <a:ext uri="{FF2B5EF4-FFF2-40B4-BE49-F238E27FC236}">
              <a16:creationId xmlns:a16="http://schemas.microsoft.com/office/drawing/2014/main" id="{E9931683-9E56-4A6B-8523-1A48D5E931A0}"/>
            </a:ext>
          </a:extLst>
        </xdr:cNvPr>
        <xdr:cNvSpPr/>
      </xdr:nvSpPr>
      <xdr:spPr>
        <a:xfrm rot="5400000">
          <a:off x="9105900" y="800100"/>
          <a:ext cx="304800" cy="54483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47625</xdr:colOff>
      <xdr:row>10</xdr:row>
      <xdr:rowOff>28575</xdr:rowOff>
    </xdr:from>
    <xdr:to>
      <xdr:col>42</xdr:col>
      <xdr:colOff>771525</xdr:colOff>
      <xdr:row>11</xdr:row>
      <xdr:rowOff>0</xdr:rowOff>
    </xdr:to>
    <xdr:sp macro="" textlink="">
      <xdr:nvSpPr>
        <xdr:cNvPr id="60" name="右中かっこ 59">
          <a:extLst>
            <a:ext uri="{FF2B5EF4-FFF2-40B4-BE49-F238E27FC236}">
              <a16:creationId xmlns:a16="http://schemas.microsoft.com/office/drawing/2014/main" id="{BDA8AB78-BBDC-46C9-84D5-594D68898971}"/>
            </a:ext>
          </a:extLst>
        </xdr:cNvPr>
        <xdr:cNvSpPr/>
      </xdr:nvSpPr>
      <xdr:spPr>
        <a:xfrm rot="5400000">
          <a:off x="15535275" y="895350"/>
          <a:ext cx="304800" cy="52578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107254</xdr:colOff>
      <xdr:row>2</xdr:row>
      <xdr:rowOff>0</xdr:rowOff>
    </xdr:from>
    <xdr:to>
      <xdr:col>14</xdr:col>
      <xdr:colOff>536438</xdr:colOff>
      <xdr:row>3</xdr:row>
      <xdr:rowOff>24892</xdr:rowOff>
    </xdr:to>
    <xdr:sp macro="" textlink="">
      <xdr:nvSpPr>
        <xdr:cNvPr id="61" name="矢印: 右 60">
          <a:extLst>
            <a:ext uri="{FF2B5EF4-FFF2-40B4-BE49-F238E27FC236}">
              <a16:creationId xmlns:a16="http://schemas.microsoft.com/office/drawing/2014/main" id="{AB511ADF-F0E2-4E43-89AE-ED2AB3BCF9FA}"/>
            </a:ext>
          </a:extLst>
        </xdr:cNvPr>
        <xdr:cNvSpPr/>
      </xdr:nvSpPr>
      <xdr:spPr>
        <a:xfrm>
          <a:off x="5841304" y="571500"/>
          <a:ext cx="429184" cy="472567"/>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81642</xdr:colOff>
      <xdr:row>11</xdr:row>
      <xdr:rowOff>74438</xdr:rowOff>
    </xdr:from>
    <xdr:to>
      <xdr:col>43</xdr:col>
      <xdr:colOff>204903</xdr:colOff>
      <xdr:row>11</xdr:row>
      <xdr:rowOff>693165</xdr:rowOff>
    </xdr:to>
    <xdr:grpSp>
      <xdr:nvGrpSpPr>
        <xdr:cNvPr id="62" name="グループ化 61">
          <a:extLst>
            <a:ext uri="{FF2B5EF4-FFF2-40B4-BE49-F238E27FC236}">
              <a16:creationId xmlns:a16="http://schemas.microsoft.com/office/drawing/2014/main" id="{7CB9A498-1045-4EE8-832B-F01AED3C040F}"/>
            </a:ext>
          </a:extLst>
        </xdr:cNvPr>
        <xdr:cNvGrpSpPr/>
      </xdr:nvGrpSpPr>
      <xdr:grpSpPr>
        <a:xfrm>
          <a:off x="81642" y="3749967"/>
          <a:ext cx="18467290" cy="618727"/>
          <a:chOff x="230100" y="4423920"/>
          <a:chExt cx="18279487" cy="618727"/>
        </a:xfrm>
      </xdr:grpSpPr>
      <xdr:grpSp>
        <xdr:nvGrpSpPr>
          <xdr:cNvPr id="63" name="グループ化 62">
            <a:extLst>
              <a:ext uri="{FF2B5EF4-FFF2-40B4-BE49-F238E27FC236}">
                <a16:creationId xmlns:a16="http://schemas.microsoft.com/office/drawing/2014/main" id="{69054F82-FADD-1CCE-FFD6-791C0FAAB660}"/>
              </a:ext>
            </a:extLst>
          </xdr:cNvPr>
          <xdr:cNvGrpSpPr/>
        </xdr:nvGrpSpPr>
        <xdr:grpSpPr>
          <a:xfrm>
            <a:off x="230100" y="4423920"/>
            <a:ext cx="6286370" cy="605120"/>
            <a:chOff x="230100" y="4423920"/>
            <a:chExt cx="6286370" cy="605120"/>
          </a:xfrm>
        </xdr:grpSpPr>
        <xdr:sp macro="" textlink="">
          <xdr:nvSpPr>
            <xdr:cNvPr id="79" name="テキスト ボックス 78">
              <a:extLst>
                <a:ext uri="{FF2B5EF4-FFF2-40B4-BE49-F238E27FC236}">
                  <a16:creationId xmlns:a16="http://schemas.microsoft.com/office/drawing/2014/main" id="{58E02354-51C0-CAD8-BA62-43DD465605DD}"/>
                </a:ext>
              </a:extLst>
            </xdr:cNvPr>
            <xdr:cNvSpPr txBox="1"/>
          </xdr:nvSpPr>
          <xdr:spPr>
            <a:xfrm>
              <a:off x="4900368" y="4423922"/>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80" name="テキスト ボックス 79">
              <a:extLst>
                <a:ext uri="{FF2B5EF4-FFF2-40B4-BE49-F238E27FC236}">
                  <a16:creationId xmlns:a16="http://schemas.microsoft.com/office/drawing/2014/main" id="{C15E0112-041B-68DB-930D-E8C4814B0794}"/>
                </a:ext>
              </a:extLst>
            </xdr:cNvPr>
            <xdr:cNvSpPr txBox="1"/>
          </xdr:nvSpPr>
          <xdr:spPr>
            <a:xfrm>
              <a:off x="5821706" y="4423920"/>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81" name="矢印: 右 80">
              <a:extLst>
                <a:ext uri="{FF2B5EF4-FFF2-40B4-BE49-F238E27FC236}">
                  <a16:creationId xmlns:a16="http://schemas.microsoft.com/office/drawing/2014/main" id="{51E8688B-1BF8-819A-7155-420D111648E0}"/>
                </a:ext>
              </a:extLst>
            </xdr:cNvPr>
            <xdr:cNvSpPr/>
          </xdr:nvSpPr>
          <xdr:spPr>
            <a:xfrm>
              <a:off x="512263" y="4656843"/>
              <a:ext cx="4567566" cy="196103"/>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2" name="テキスト ボックス 81">
              <a:extLst>
                <a:ext uri="{FF2B5EF4-FFF2-40B4-BE49-F238E27FC236}">
                  <a16:creationId xmlns:a16="http://schemas.microsoft.com/office/drawing/2014/main" id="{57220667-C727-DDDD-199F-8808D946D2A3}"/>
                </a:ext>
              </a:extLst>
            </xdr:cNvPr>
            <xdr:cNvSpPr txBox="1"/>
          </xdr:nvSpPr>
          <xdr:spPr>
            <a:xfrm>
              <a:off x="2697406" y="4477551"/>
              <a:ext cx="668364" cy="537880"/>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83" name="テキスト ボックス 82">
              <a:extLst>
                <a:ext uri="{FF2B5EF4-FFF2-40B4-BE49-F238E27FC236}">
                  <a16:creationId xmlns:a16="http://schemas.microsoft.com/office/drawing/2014/main" id="{FE93D2CA-D0E0-8723-0B56-B460F4FBC2BA}"/>
                </a:ext>
              </a:extLst>
            </xdr:cNvPr>
            <xdr:cNvSpPr txBox="1"/>
          </xdr:nvSpPr>
          <xdr:spPr>
            <a:xfrm>
              <a:off x="230100" y="4443935"/>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84" name="矢印: 右 83">
              <a:extLst>
                <a:ext uri="{FF2B5EF4-FFF2-40B4-BE49-F238E27FC236}">
                  <a16:creationId xmlns:a16="http://schemas.microsoft.com/office/drawing/2014/main" id="{7F5BE6E8-8350-797C-078C-BC746902EF1D}"/>
                </a:ext>
              </a:extLst>
            </xdr:cNvPr>
            <xdr:cNvSpPr/>
          </xdr:nvSpPr>
          <xdr:spPr>
            <a:xfrm>
              <a:off x="5575175" y="4659243"/>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64" name="グループ化 63">
            <a:extLst>
              <a:ext uri="{FF2B5EF4-FFF2-40B4-BE49-F238E27FC236}">
                <a16:creationId xmlns:a16="http://schemas.microsoft.com/office/drawing/2014/main" id="{D24B37F6-CA97-1163-28AB-079FE37D21F2}"/>
              </a:ext>
            </a:extLst>
          </xdr:cNvPr>
          <xdr:cNvGrpSpPr/>
        </xdr:nvGrpSpPr>
        <xdr:grpSpPr>
          <a:xfrm>
            <a:off x="6628528" y="4423922"/>
            <a:ext cx="6173241" cy="616324"/>
            <a:chOff x="398059" y="4401510"/>
            <a:chExt cx="6173241" cy="616324"/>
          </a:xfrm>
        </xdr:grpSpPr>
        <xdr:sp macro="" textlink="">
          <xdr:nvSpPr>
            <xdr:cNvPr id="73" name="テキスト ボックス 72">
              <a:extLst>
                <a:ext uri="{FF2B5EF4-FFF2-40B4-BE49-F238E27FC236}">
                  <a16:creationId xmlns:a16="http://schemas.microsoft.com/office/drawing/2014/main" id="{AD740E4D-1EBA-1556-9903-90C0440DCDD2}"/>
                </a:ext>
              </a:extLst>
            </xdr:cNvPr>
            <xdr:cNvSpPr txBox="1"/>
          </xdr:nvSpPr>
          <xdr:spPr>
            <a:xfrm>
              <a:off x="4968860" y="4401511"/>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74" name="テキスト ボックス 73">
              <a:extLst>
                <a:ext uri="{FF2B5EF4-FFF2-40B4-BE49-F238E27FC236}">
                  <a16:creationId xmlns:a16="http://schemas.microsoft.com/office/drawing/2014/main" id="{774DFFCD-6C5F-487E-8808-43083D6C831B}"/>
                </a:ext>
              </a:extLst>
            </xdr:cNvPr>
            <xdr:cNvSpPr txBox="1"/>
          </xdr:nvSpPr>
          <xdr:spPr>
            <a:xfrm>
              <a:off x="5876536" y="4401510"/>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75" name="矢印: 右 74">
              <a:extLst>
                <a:ext uri="{FF2B5EF4-FFF2-40B4-BE49-F238E27FC236}">
                  <a16:creationId xmlns:a16="http://schemas.microsoft.com/office/drawing/2014/main" id="{C58ECBA7-6EF7-7732-4E14-B1162FBFBD33}"/>
                </a:ext>
              </a:extLst>
            </xdr:cNvPr>
            <xdr:cNvSpPr/>
          </xdr:nvSpPr>
          <xdr:spPr>
            <a:xfrm>
              <a:off x="980506" y="4614419"/>
              <a:ext cx="4145238" cy="202507"/>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6" name="テキスト ボックス 75">
              <a:extLst>
                <a:ext uri="{FF2B5EF4-FFF2-40B4-BE49-F238E27FC236}">
                  <a16:creationId xmlns:a16="http://schemas.microsoft.com/office/drawing/2014/main" id="{31C86E91-5062-F8FC-A3E3-4681A052102B}"/>
                </a:ext>
              </a:extLst>
            </xdr:cNvPr>
            <xdr:cNvSpPr txBox="1"/>
          </xdr:nvSpPr>
          <xdr:spPr>
            <a:xfrm>
              <a:off x="2637859" y="4412715"/>
              <a:ext cx="748704" cy="605119"/>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77" name="テキスト ボックス 76">
              <a:extLst>
                <a:ext uri="{FF2B5EF4-FFF2-40B4-BE49-F238E27FC236}">
                  <a16:creationId xmlns:a16="http://schemas.microsoft.com/office/drawing/2014/main" id="{FA165ECF-31E4-D216-8A40-0D1212E649FF}"/>
                </a:ext>
              </a:extLst>
            </xdr:cNvPr>
            <xdr:cNvSpPr txBox="1"/>
          </xdr:nvSpPr>
          <xdr:spPr>
            <a:xfrm>
              <a:off x="398059" y="4435130"/>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78" name="矢印: 右 77">
              <a:extLst>
                <a:ext uri="{FF2B5EF4-FFF2-40B4-BE49-F238E27FC236}">
                  <a16:creationId xmlns:a16="http://schemas.microsoft.com/office/drawing/2014/main" id="{51C35063-E261-E8B3-3FB4-4FB1A70E00A6}"/>
                </a:ext>
              </a:extLst>
            </xdr:cNvPr>
            <xdr:cNvSpPr/>
          </xdr:nvSpPr>
          <xdr:spPr>
            <a:xfrm>
              <a:off x="5630007" y="4614420"/>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65" name="グループ化 64">
            <a:extLst>
              <a:ext uri="{FF2B5EF4-FFF2-40B4-BE49-F238E27FC236}">
                <a16:creationId xmlns:a16="http://schemas.microsoft.com/office/drawing/2014/main" id="{B8E4F7A5-222A-177D-B6AB-C1BDC5013315}"/>
              </a:ext>
            </a:extLst>
          </xdr:cNvPr>
          <xdr:cNvGrpSpPr/>
        </xdr:nvGrpSpPr>
        <xdr:grpSpPr>
          <a:xfrm>
            <a:off x="12925034" y="4437529"/>
            <a:ext cx="5584553" cy="605118"/>
            <a:chOff x="475301" y="4392706"/>
            <a:chExt cx="5584553" cy="605118"/>
          </a:xfrm>
        </xdr:grpSpPr>
        <xdr:sp macro="" textlink="">
          <xdr:nvSpPr>
            <xdr:cNvPr id="68" name="テキスト ボックス 67">
              <a:extLst>
                <a:ext uri="{FF2B5EF4-FFF2-40B4-BE49-F238E27FC236}">
                  <a16:creationId xmlns:a16="http://schemas.microsoft.com/office/drawing/2014/main" id="{0F7EB4D6-654F-7352-2399-5BFC442E172B}"/>
                </a:ext>
              </a:extLst>
            </xdr:cNvPr>
            <xdr:cNvSpPr txBox="1"/>
          </xdr:nvSpPr>
          <xdr:spPr>
            <a:xfrm>
              <a:off x="5056235" y="4392706"/>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69" name="矢印: 右 68">
              <a:extLst>
                <a:ext uri="{FF2B5EF4-FFF2-40B4-BE49-F238E27FC236}">
                  <a16:creationId xmlns:a16="http://schemas.microsoft.com/office/drawing/2014/main" id="{1748BD32-451B-2B72-53ED-68F6518B0672}"/>
                </a:ext>
              </a:extLst>
            </xdr:cNvPr>
            <xdr:cNvSpPr/>
          </xdr:nvSpPr>
          <xdr:spPr>
            <a:xfrm>
              <a:off x="1024389" y="4614421"/>
              <a:ext cx="4283300" cy="207309"/>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テキスト ボックス 69">
              <a:extLst>
                <a:ext uri="{FF2B5EF4-FFF2-40B4-BE49-F238E27FC236}">
                  <a16:creationId xmlns:a16="http://schemas.microsoft.com/office/drawing/2014/main" id="{656129A7-1BAF-4F5D-65FC-3E0D4A505DBF}"/>
                </a:ext>
              </a:extLst>
            </xdr:cNvPr>
            <xdr:cNvSpPr txBox="1"/>
          </xdr:nvSpPr>
          <xdr:spPr>
            <a:xfrm>
              <a:off x="2897783" y="4426323"/>
              <a:ext cx="605117" cy="571501"/>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71" name="テキスト ボックス 70">
              <a:extLst>
                <a:ext uri="{FF2B5EF4-FFF2-40B4-BE49-F238E27FC236}">
                  <a16:creationId xmlns:a16="http://schemas.microsoft.com/office/drawing/2014/main" id="{47D0B960-5AC3-702A-8F91-74EC46D2B67B}"/>
                </a:ext>
              </a:extLst>
            </xdr:cNvPr>
            <xdr:cNvSpPr txBox="1"/>
          </xdr:nvSpPr>
          <xdr:spPr>
            <a:xfrm>
              <a:off x="475301" y="4412718"/>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72" name="矢印: 右 71">
              <a:extLst>
                <a:ext uri="{FF2B5EF4-FFF2-40B4-BE49-F238E27FC236}">
                  <a16:creationId xmlns:a16="http://schemas.microsoft.com/office/drawing/2014/main" id="{A4B856FD-0E1D-ACF3-D21A-8C28FE62A0EB}"/>
                </a:ext>
              </a:extLst>
            </xdr:cNvPr>
            <xdr:cNvSpPr/>
          </xdr:nvSpPr>
          <xdr:spPr>
            <a:xfrm>
              <a:off x="5690061"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6" name="矢印: 右 65">
            <a:extLst>
              <a:ext uri="{FF2B5EF4-FFF2-40B4-BE49-F238E27FC236}">
                <a16:creationId xmlns:a16="http://schemas.microsoft.com/office/drawing/2014/main" id="{FC65BF47-6995-2CF6-7955-60E3CF21F774}"/>
              </a:ext>
            </a:extLst>
          </xdr:cNvPr>
          <xdr:cNvSpPr/>
        </xdr:nvSpPr>
        <xdr:spPr>
          <a:xfrm>
            <a:off x="6393206" y="4659245"/>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7" name="矢印: 右 66">
            <a:extLst>
              <a:ext uri="{FF2B5EF4-FFF2-40B4-BE49-F238E27FC236}">
                <a16:creationId xmlns:a16="http://schemas.microsoft.com/office/drawing/2014/main" id="{EB00F2E5-0144-C1D2-1739-A75515C3BCB4}"/>
              </a:ext>
            </a:extLst>
          </xdr:cNvPr>
          <xdr:cNvSpPr/>
        </xdr:nvSpPr>
        <xdr:spPr>
          <a:xfrm>
            <a:off x="12700919" y="4636834"/>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29</xdr:col>
      <xdr:colOff>147278</xdr:colOff>
      <xdr:row>2</xdr:row>
      <xdr:rowOff>19211</xdr:rowOff>
    </xdr:from>
    <xdr:to>
      <xdr:col>29</xdr:col>
      <xdr:colOff>576462</xdr:colOff>
      <xdr:row>3</xdr:row>
      <xdr:rowOff>44103</xdr:rowOff>
    </xdr:to>
    <xdr:sp macro="" textlink="">
      <xdr:nvSpPr>
        <xdr:cNvPr id="85" name="矢印: 右 84">
          <a:extLst>
            <a:ext uri="{FF2B5EF4-FFF2-40B4-BE49-F238E27FC236}">
              <a16:creationId xmlns:a16="http://schemas.microsoft.com/office/drawing/2014/main" id="{2F22C367-B83F-4DD8-9624-465D12A98444}"/>
            </a:ext>
          </a:extLst>
        </xdr:cNvPr>
        <xdr:cNvSpPr/>
      </xdr:nvSpPr>
      <xdr:spPr>
        <a:xfrm>
          <a:off x="12367853" y="590711"/>
          <a:ext cx="429184" cy="472567"/>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85724</xdr:colOff>
      <xdr:row>35</xdr:row>
      <xdr:rowOff>147636</xdr:rowOff>
    </xdr:from>
    <xdr:to>
      <xdr:col>5</xdr:col>
      <xdr:colOff>714375</xdr:colOff>
      <xdr:row>49</xdr:row>
      <xdr:rowOff>123825</xdr:rowOff>
    </xdr:to>
    <xdr:graphicFrame macro="">
      <xdr:nvGraphicFramePr>
        <xdr:cNvPr id="2" name="グラフ 1">
          <a:extLst>
            <a:ext uri="{FF2B5EF4-FFF2-40B4-BE49-F238E27FC236}">
              <a16:creationId xmlns:a16="http://schemas.microsoft.com/office/drawing/2014/main" id="{4A4754CE-72A7-4F12-856A-196927F06A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35</xdr:row>
      <xdr:rowOff>138111</xdr:rowOff>
    </xdr:from>
    <xdr:to>
      <xdr:col>11</xdr:col>
      <xdr:colOff>771525</xdr:colOff>
      <xdr:row>49</xdr:row>
      <xdr:rowOff>123825</xdr:rowOff>
    </xdr:to>
    <xdr:graphicFrame macro="">
      <xdr:nvGraphicFramePr>
        <xdr:cNvPr id="3" name="グラフ 2">
          <a:extLst>
            <a:ext uri="{FF2B5EF4-FFF2-40B4-BE49-F238E27FC236}">
              <a16:creationId xmlns:a16="http://schemas.microsoft.com/office/drawing/2014/main" id="{B90D8930-3B4C-4F16-82FD-F0B334B3A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57149</xdr:colOff>
      <xdr:row>35</xdr:row>
      <xdr:rowOff>157162</xdr:rowOff>
    </xdr:from>
    <xdr:to>
      <xdr:col>17</xdr:col>
      <xdr:colOff>800099</xdr:colOff>
      <xdr:row>49</xdr:row>
      <xdr:rowOff>133350</xdr:rowOff>
    </xdr:to>
    <xdr:graphicFrame macro="">
      <xdr:nvGraphicFramePr>
        <xdr:cNvPr id="4" name="グラフ 3">
          <a:extLst>
            <a:ext uri="{FF2B5EF4-FFF2-40B4-BE49-F238E27FC236}">
              <a16:creationId xmlns:a16="http://schemas.microsoft.com/office/drawing/2014/main" id="{C9F8D62D-8505-4A70-BA4D-2986152CF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152401</xdr:colOff>
      <xdr:row>0</xdr:row>
      <xdr:rowOff>228600</xdr:rowOff>
    </xdr:from>
    <xdr:to>
      <xdr:col>6</xdr:col>
      <xdr:colOff>733425</xdr:colOff>
      <xdr:row>2</xdr:row>
      <xdr:rowOff>28575</xdr:rowOff>
    </xdr:to>
    <xdr:sp macro="" textlink="">
      <xdr:nvSpPr>
        <xdr:cNvPr id="5" name="矢印: 右 4">
          <a:extLst>
            <a:ext uri="{FF2B5EF4-FFF2-40B4-BE49-F238E27FC236}">
              <a16:creationId xmlns:a16="http://schemas.microsoft.com/office/drawing/2014/main" id="{628BA91E-5980-497F-B146-A9390E740B72}"/>
            </a:ext>
          </a:extLst>
        </xdr:cNvPr>
        <xdr:cNvSpPr/>
      </xdr:nvSpPr>
      <xdr:spPr>
        <a:xfrm>
          <a:off x="4371976" y="152400"/>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xdr:colOff>
      <xdr:row>7</xdr:row>
      <xdr:rowOff>0</xdr:rowOff>
    </xdr:from>
    <xdr:to>
      <xdr:col>4</xdr:col>
      <xdr:colOff>190500</xdr:colOff>
      <xdr:row>14</xdr:row>
      <xdr:rowOff>228600</xdr:rowOff>
    </xdr:to>
    <xdr:sp macro="" textlink="">
      <xdr:nvSpPr>
        <xdr:cNvPr id="6" name="右中かっこ 5">
          <a:extLst>
            <a:ext uri="{FF2B5EF4-FFF2-40B4-BE49-F238E27FC236}">
              <a16:creationId xmlns:a16="http://schemas.microsoft.com/office/drawing/2014/main" id="{F21D6F23-2C93-4FE4-A19A-A0B75E410537}"/>
            </a:ext>
          </a:extLst>
        </xdr:cNvPr>
        <xdr:cNvSpPr/>
      </xdr:nvSpPr>
      <xdr:spPr>
        <a:xfrm>
          <a:off x="2762251" y="1733550"/>
          <a:ext cx="190499"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xdr:row>
      <xdr:rowOff>0</xdr:rowOff>
    </xdr:from>
    <xdr:to>
      <xdr:col>10</xdr:col>
      <xdr:colOff>219075</xdr:colOff>
      <xdr:row>14</xdr:row>
      <xdr:rowOff>228600</xdr:rowOff>
    </xdr:to>
    <xdr:sp macro="" textlink="">
      <xdr:nvSpPr>
        <xdr:cNvPr id="7" name="右中かっこ 6">
          <a:extLst>
            <a:ext uri="{FF2B5EF4-FFF2-40B4-BE49-F238E27FC236}">
              <a16:creationId xmlns:a16="http://schemas.microsoft.com/office/drawing/2014/main" id="{AB2BB51B-2D64-462B-BDD9-3EA07EBCA01C}"/>
            </a:ext>
          </a:extLst>
        </xdr:cNvPr>
        <xdr:cNvSpPr/>
      </xdr:nvSpPr>
      <xdr:spPr>
        <a:xfrm>
          <a:off x="7705725" y="1733550"/>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7</xdr:row>
      <xdr:rowOff>9525</xdr:rowOff>
    </xdr:from>
    <xdr:to>
      <xdr:col>16</xdr:col>
      <xdr:colOff>219075</xdr:colOff>
      <xdr:row>15</xdr:row>
      <xdr:rowOff>0</xdr:rowOff>
    </xdr:to>
    <xdr:sp macro="" textlink="">
      <xdr:nvSpPr>
        <xdr:cNvPr id="8" name="右中かっこ 7">
          <a:extLst>
            <a:ext uri="{FF2B5EF4-FFF2-40B4-BE49-F238E27FC236}">
              <a16:creationId xmlns:a16="http://schemas.microsoft.com/office/drawing/2014/main" id="{6BA8DCF9-1E33-4386-AD75-1A6A5F3A8718}"/>
            </a:ext>
          </a:extLst>
        </xdr:cNvPr>
        <xdr:cNvSpPr/>
      </xdr:nvSpPr>
      <xdr:spPr>
        <a:xfrm>
          <a:off x="12668250" y="1743075"/>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0</xdr:row>
      <xdr:rowOff>238125</xdr:rowOff>
    </xdr:from>
    <xdr:to>
      <xdr:col>12</xdr:col>
      <xdr:colOff>733424</xdr:colOff>
      <xdr:row>2</xdr:row>
      <xdr:rowOff>38100</xdr:rowOff>
    </xdr:to>
    <xdr:sp macro="" textlink="">
      <xdr:nvSpPr>
        <xdr:cNvPr id="9" name="矢印: 右 8">
          <a:extLst>
            <a:ext uri="{FF2B5EF4-FFF2-40B4-BE49-F238E27FC236}">
              <a16:creationId xmlns:a16="http://schemas.microsoft.com/office/drawing/2014/main" id="{5FF0C581-E1C8-4CAE-B120-E11E4E13E200}"/>
            </a:ext>
          </a:extLst>
        </xdr:cNvPr>
        <xdr:cNvSpPr/>
      </xdr:nvSpPr>
      <xdr:spPr>
        <a:xfrm>
          <a:off x="9382125" y="152400"/>
          <a:ext cx="581024" cy="36195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19050</xdr:rowOff>
    </xdr:from>
    <xdr:to>
      <xdr:col>5</xdr:col>
      <xdr:colOff>781050</xdr:colOff>
      <xdr:row>89</xdr:row>
      <xdr:rowOff>123825</xdr:rowOff>
    </xdr:to>
    <xdr:graphicFrame macro="">
      <xdr:nvGraphicFramePr>
        <xdr:cNvPr id="10" name="グラフ 9">
          <a:extLst>
            <a:ext uri="{FF2B5EF4-FFF2-40B4-BE49-F238E27FC236}">
              <a16:creationId xmlns:a16="http://schemas.microsoft.com/office/drawing/2014/main" id="{2933F0FD-75BB-4D59-B5DD-5F8A0DCF29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47625</xdr:colOff>
      <xdr:row>76</xdr:row>
      <xdr:rowOff>9525</xdr:rowOff>
    </xdr:from>
    <xdr:to>
      <xdr:col>17</xdr:col>
      <xdr:colOff>828675</xdr:colOff>
      <xdr:row>89</xdr:row>
      <xdr:rowOff>114300</xdr:rowOff>
    </xdr:to>
    <xdr:graphicFrame macro="">
      <xdr:nvGraphicFramePr>
        <xdr:cNvPr id="14" name="グラフ 13">
          <a:extLst>
            <a:ext uri="{FF2B5EF4-FFF2-40B4-BE49-F238E27FC236}">
              <a16:creationId xmlns:a16="http://schemas.microsoft.com/office/drawing/2014/main" id="{F8F24226-FB81-4FEC-A5F9-CB468156A5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47625</xdr:colOff>
      <xdr:row>76</xdr:row>
      <xdr:rowOff>9525</xdr:rowOff>
    </xdr:from>
    <xdr:to>
      <xdr:col>11</xdr:col>
      <xdr:colOff>800100</xdr:colOff>
      <xdr:row>89</xdr:row>
      <xdr:rowOff>114300</xdr:rowOff>
    </xdr:to>
    <xdr:graphicFrame macro="">
      <xdr:nvGraphicFramePr>
        <xdr:cNvPr id="15" name="グラフ 14">
          <a:extLst>
            <a:ext uri="{FF2B5EF4-FFF2-40B4-BE49-F238E27FC236}">
              <a16:creationId xmlns:a16="http://schemas.microsoft.com/office/drawing/2014/main" id="{C02C5B84-5612-4D19-A208-87EBF95BBE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152401</xdr:colOff>
      <xdr:row>51</xdr:row>
      <xdr:rowOff>9525</xdr:rowOff>
    </xdr:from>
    <xdr:to>
      <xdr:col>6</xdr:col>
      <xdr:colOff>733425</xdr:colOff>
      <xdr:row>52</xdr:row>
      <xdr:rowOff>28575</xdr:rowOff>
    </xdr:to>
    <xdr:sp macro="" textlink="">
      <xdr:nvSpPr>
        <xdr:cNvPr id="16" name="矢印: 右 15">
          <a:extLst>
            <a:ext uri="{FF2B5EF4-FFF2-40B4-BE49-F238E27FC236}">
              <a16:creationId xmlns:a16="http://schemas.microsoft.com/office/drawing/2014/main" id="{64056A28-6F0A-4959-97A7-AB7F1A359497}"/>
            </a:ext>
          </a:extLst>
        </xdr:cNvPr>
        <xdr:cNvSpPr/>
      </xdr:nvSpPr>
      <xdr:spPr>
        <a:xfrm>
          <a:off x="4371976" y="1252537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51</xdr:row>
      <xdr:rowOff>9525</xdr:rowOff>
    </xdr:from>
    <xdr:to>
      <xdr:col>12</xdr:col>
      <xdr:colOff>733424</xdr:colOff>
      <xdr:row>52</xdr:row>
      <xdr:rowOff>38100</xdr:rowOff>
    </xdr:to>
    <xdr:sp macro="" textlink="">
      <xdr:nvSpPr>
        <xdr:cNvPr id="17" name="矢印: 右 16">
          <a:extLst>
            <a:ext uri="{FF2B5EF4-FFF2-40B4-BE49-F238E27FC236}">
              <a16:creationId xmlns:a16="http://schemas.microsoft.com/office/drawing/2014/main" id="{C43BCDB6-259E-4E9C-BADB-7990AB1B8FAE}"/>
            </a:ext>
          </a:extLst>
        </xdr:cNvPr>
        <xdr:cNvSpPr/>
      </xdr:nvSpPr>
      <xdr:spPr>
        <a:xfrm>
          <a:off x="9382125" y="12525375"/>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152401</xdr:colOff>
      <xdr:row>59</xdr:row>
      <xdr:rowOff>9525</xdr:rowOff>
    </xdr:from>
    <xdr:to>
      <xdr:col>6</xdr:col>
      <xdr:colOff>733425</xdr:colOff>
      <xdr:row>60</xdr:row>
      <xdr:rowOff>28575</xdr:rowOff>
    </xdr:to>
    <xdr:sp macro="" textlink="">
      <xdr:nvSpPr>
        <xdr:cNvPr id="18" name="矢印: 右 17">
          <a:extLst>
            <a:ext uri="{FF2B5EF4-FFF2-40B4-BE49-F238E27FC236}">
              <a16:creationId xmlns:a16="http://schemas.microsoft.com/office/drawing/2014/main" id="{CA5D8173-5181-4CF7-B1CC-FBAD1711421B}"/>
            </a:ext>
          </a:extLst>
        </xdr:cNvPr>
        <xdr:cNvSpPr/>
      </xdr:nvSpPr>
      <xdr:spPr>
        <a:xfrm>
          <a:off x="4371976" y="1452562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59</xdr:row>
      <xdr:rowOff>19050</xdr:rowOff>
    </xdr:from>
    <xdr:to>
      <xdr:col>12</xdr:col>
      <xdr:colOff>733424</xdr:colOff>
      <xdr:row>60</xdr:row>
      <xdr:rowOff>38100</xdr:rowOff>
    </xdr:to>
    <xdr:sp macro="" textlink="">
      <xdr:nvSpPr>
        <xdr:cNvPr id="19" name="矢印: 右 18">
          <a:extLst>
            <a:ext uri="{FF2B5EF4-FFF2-40B4-BE49-F238E27FC236}">
              <a16:creationId xmlns:a16="http://schemas.microsoft.com/office/drawing/2014/main" id="{A64DC829-799D-4E7A-B3CB-DA1C3AAF38BA}"/>
            </a:ext>
          </a:extLst>
        </xdr:cNvPr>
        <xdr:cNvSpPr/>
      </xdr:nvSpPr>
      <xdr:spPr>
        <a:xfrm>
          <a:off x="9382125" y="14535150"/>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742950</xdr:colOff>
      <xdr:row>27</xdr:row>
      <xdr:rowOff>76200</xdr:rowOff>
    </xdr:from>
    <xdr:to>
      <xdr:col>3</xdr:col>
      <xdr:colOff>619125</xdr:colOff>
      <xdr:row>28</xdr:row>
      <xdr:rowOff>190500</xdr:rowOff>
    </xdr:to>
    <xdr:sp macro="" textlink="">
      <xdr:nvSpPr>
        <xdr:cNvPr id="23" name="矢印: 下 22">
          <a:extLst>
            <a:ext uri="{FF2B5EF4-FFF2-40B4-BE49-F238E27FC236}">
              <a16:creationId xmlns:a16="http://schemas.microsoft.com/office/drawing/2014/main" id="{F2506AE4-0123-4960-BCE0-1831C36BE8AC}"/>
            </a:ext>
          </a:extLst>
        </xdr:cNvPr>
        <xdr:cNvSpPr/>
      </xdr:nvSpPr>
      <xdr:spPr>
        <a:xfrm>
          <a:off x="1743075" y="6334125"/>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27</xdr:row>
      <xdr:rowOff>66675</xdr:rowOff>
    </xdr:from>
    <xdr:to>
      <xdr:col>9</xdr:col>
      <xdr:colOff>800100</xdr:colOff>
      <xdr:row>28</xdr:row>
      <xdr:rowOff>180975</xdr:rowOff>
    </xdr:to>
    <xdr:sp macro="" textlink="">
      <xdr:nvSpPr>
        <xdr:cNvPr id="24" name="矢印: 下 23">
          <a:extLst>
            <a:ext uri="{FF2B5EF4-FFF2-40B4-BE49-F238E27FC236}">
              <a16:creationId xmlns:a16="http://schemas.microsoft.com/office/drawing/2014/main" id="{8E921811-5F4C-40F7-86C7-9AB971FE64E6}"/>
            </a:ext>
          </a:extLst>
        </xdr:cNvPr>
        <xdr:cNvSpPr/>
      </xdr:nvSpPr>
      <xdr:spPr>
        <a:xfrm>
          <a:off x="6858000" y="632460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27</xdr:row>
      <xdr:rowOff>85725</xdr:rowOff>
    </xdr:from>
    <xdr:to>
      <xdr:col>15</xdr:col>
      <xdr:colOff>752475</xdr:colOff>
      <xdr:row>28</xdr:row>
      <xdr:rowOff>200025</xdr:rowOff>
    </xdr:to>
    <xdr:sp macro="" textlink="">
      <xdr:nvSpPr>
        <xdr:cNvPr id="25" name="矢印: 下 24">
          <a:extLst>
            <a:ext uri="{FF2B5EF4-FFF2-40B4-BE49-F238E27FC236}">
              <a16:creationId xmlns:a16="http://schemas.microsoft.com/office/drawing/2014/main" id="{1A808B67-1B8C-4EC3-8E47-5C9A4EC98624}"/>
            </a:ext>
          </a:extLst>
        </xdr:cNvPr>
        <xdr:cNvSpPr/>
      </xdr:nvSpPr>
      <xdr:spPr>
        <a:xfrm>
          <a:off x="11801475" y="634365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295275</xdr:colOff>
      <xdr:row>8</xdr:row>
      <xdr:rowOff>34373</xdr:rowOff>
    </xdr:from>
    <xdr:to>
      <xdr:col>5</xdr:col>
      <xdr:colOff>666750</xdr:colOff>
      <xdr:row>9</xdr:row>
      <xdr:rowOff>81998</xdr:rowOff>
    </xdr:to>
    <xdr:sp macro="" textlink="">
      <xdr:nvSpPr>
        <xdr:cNvPr id="26" name="吹き出し: 線 25">
          <a:extLst>
            <a:ext uri="{FF2B5EF4-FFF2-40B4-BE49-F238E27FC236}">
              <a16:creationId xmlns:a16="http://schemas.microsoft.com/office/drawing/2014/main" id="{5325F49F-5DD8-4920-B032-CE414D3DCA29}"/>
            </a:ext>
          </a:extLst>
        </xdr:cNvPr>
        <xdr:cNvSpPr/>
      </xdr:nvSpPr>
      <xdr:spPr>
        <a:xfrm>
          <a:off x="3061666" y="2013916"/>
          <a:ext cx="1092062" cy="287821"/>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10</xdr:col>
      <xdr:colOff>302315</xdr:colOff>
      <xdr:row>8</xdr:row>
      <xdr:rowOff>43898</xdr:rowOff>
    </xdr:from>
    <xdr:to>
      <xdr:col>11</xdr:col>
      <xdr:colOff>626165</xdr:colOff>
      <xdr:row>9</xdr:row>
      <xdr:rowOff>91523</xdr:rowOff>
    </xdr:to>
    <xdr:sp macro="" textlink="">
      <xdr:nvSpPr>
        <xdr:cNvPr id="27" name="吹き出し: 線 26">
          <a:extLst>
            <a:ext uri="{FF2B5EF4-FFF2-40B4-BE49-F238E27FC236}">
              <a16:creationId xmlns:a16="http://schemas.microsoft.com/office/drawing/2014/main" id="{9F5EF909-D291-4748-99A0-24F722A65120}"/>
            </a:ext>
          </a:extLst>
        </xdr:cNvPr>
        <xdr:cNvSpPr/>
      </xdr:nvSpPr>
      <xdr:spPr>
        <a:xfrm>
          <a:off x="8071402" y="2023441"/>
          <a:ext cx="1135546" cy="287821"/>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16</xdr:col>
      <xdr:colOff>302315</xdr:colOff>
      <xdr:row>8</xdr:row>
      <xdr:rowOff>35616</xdr:rowOff>
    </xdr:from>
    <xdr:to>
      <xdr:col>17</xdr:col>
      <xdr:colOff>616640</xdr:colOff>
      <xdr:row>9</xdr:row>
      <xdr:rowOff>83241</xdr:rowOff>
    </xdr:to>
    <xdr:sp macro="" textlink="">
      <xdr:nvSpPr>
        <xdr:cNvPr id="28" name="吹き出し: 線 27">
          <a:extLst>
            <a:ext uri="{FF2B5EF4-FFF2-40B4-BE49-F238E27FC236}">
              <a16:creationId xmlns:a16="http://schemas.microsoft.com/office/drawing/2014/main" id="{5484BD58-E7B9-4014-937E-5E90B868A929}"/>
            </a:ext>
          </a:extLst>
        </xdr:cNvPr>
        <xdr:cNvSpPr/>
      </xdr:nvSpPr>
      <xdr:spPr>
        <a:xfrm>
          <a:off x="13413685" y="2015159"/>
          <a:ext cx="1101172" cy="287821"/>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3</xdr:col>
      <xdr:colOff>285750</xdr:colOff>
      <xdr:row>66</xdr:row>
      <xdr:rowOff>9525</xdr:rowOff>
    </xdr:from>
    <xdr:to>
      <xdr:col>4</xdr:col>
      <xdr:colOff>342900</xdr:colOff>
      <xdr:row>67</xdr:row>
      <xdr:rowOff>57150</xdr:rowOff>
    </xdr:to>
    <xdr:sp macro="" textlink="">
      <xdr:nvSpPr>
        <xdr:cNvPr id="29" name="吹き出し: 線 28">
          <a:extLst>
            <a:ext uri="{FF2B5EF4-FFF2-40B4-BE49-F238E27FC236}">
              <a16:creationId xmlns:a16="http://schemas.microsoft.com/office/drawing/2014/main" id="{6F117ABD-C3C7-4FC7-849E-29FA001F5C6E}"/>
            </a:ext>
          </a:extLst>
        </xdr:cNvPr>
        <xdr:cNvSpPr/>
      </xdr:nvSpPr>
      <xdr:spPr>
        <a:xfrm>
          <a:off x="2095500" y="16192500"/>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9</xdr:col>
      <xdr:colOff>295275</xdr:colOff>
      <xdr:row>66</xdr:row>
      <xdr:rowOff>28575</xdr:rowOff>
    </xdr:from>
    <xdr:to>
      <xdr:col>10</xdr:col>
      <xdr:colOff>361950</xdr:colOff>
      <xdr:row>67</xdr:row>
      <xdr:rowOff>76200</xdr:rowOff>
    </xdr:to>
    <xdr:sp macro="" textlink="">
      <xdr:nvSpPr>
        <xdr:cNvPr id="30" name="吹き出し: 線 29">
          <a:extLst>
            <a:ext uri="{FF2B5EF4-FFF2-40B4-BE49-F238E27FC236}">
              <a16:creationId xmlns:a16="http://schemas.microsoft.com/office/drawing/2014/main" id="{3431B550-14DC-4ADB-A9BE-06A2D9BECB08}"/>
            </a:ext>
          </a:extLst>
        </xdr:cNvPr>
        <xdr:cNvSpPr/>
      </xdr:nvSpPr>
      <xdr:spPr>
        <a:xfrm>
          <a:off x="7038975" y="16211550"/>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15</xdr:col>
      <xdr:colOff>304800</xdr:colOff>
      <xdr:row>66</xdr:row>
      <xdr:rowOff>38100</xdr:rowOff>
    </xdr:from>
    <xdr:to>
      <xdr:col>16</xdr:col>
      <xdr:colOff>400050</xdr:colOff>
      <xdr:row>67</xdr:row>
      <xdr:rowOff>85725</xdr:rowOff>
    </xdr:to>
    <xdr:sp macro="" textlink="">
      <xdr:nvSpPr>
        <xdr:cNvPr id="31" name="吹き出し: 線 30">
          <a:extLst>
            <a:ext uri="{FF2B5EF4-FFF2-40B4-BE49-F238E27FC236}">
              <a16:creationId xmlns:a16="http://schemas.microsoft.com/office/drawing/2014/main" id="{403C69D0-78DB-43DB-9B2D-B14A44E11096}"/>
            </a:ext>
          </a:extLst>
        </xdr:cNvPr>
        <xdr:cNvSpPr/>
      </xdr:nvSpPr>
      <xdr:spPr>
        <a:xfrm>
          <a:off x="12039600" y="16221075"/>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xdr:col>
      <xdr:colOff>85724</xdr:colOff>
      <xdr:row>35</xdr:row>
      <xdr:rowOff>147636</xdr:rowOff>
    </xdr:from>
    <xdr:to>
      <xdr:col>5</xdr:col>
      <xdr:colOff>714375</xdr:colOff>
      <xdr:row>49</xdr:row>
      <xdr:rowOff>123825</xdr:rowOff>
    </xdr:to>
    <xdr:graphicFrame macro="">
      <xdr:nvGraphicFramePr>
        <xdr:cNvPr id="11" name="グラフ 10">
          <a:extLst>
            <a:ext uri="{FF2B5EF4-FFF2-40B4-BE49-F238E27FC236}">
              <a16:creationId xmlns:a16="http://schemas.microsoft.com/office/drawing/2014/main" id="{1239D9A1-EBC8-4355-ABF0-DA886D984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76200</xdr:colOff>
      <xdr:row>35</xdr:row>
      <xdr:rowOff>138111</xdr:rowOff>
    </xdr:from>
    <xdr:to>
      <xdr:col>11</xdr:col>
      <xdr:colOff>771525</xdr:colOff>
      <xdr:row>49</xdr:row>
      <xdr:rowOff>123825</xdr:rowOff>
    </xdr:to>
    <xdr:graphicFrame macro="">
      <xdr:nvGraphicFramePr>
        <xdr:cNvPr id="12" name="グラフ 11">
          <a:extLst>
            <a:ext uri="{FF2B5EF4-FFF2-40B4-BE49-F238E27FC236}">
              <a16:creationId xmlns:a16="http://schemas.microsoft.com/office/drawing/2014/main" id="{E56A7BD0-C802-42DF-9119-6E6A9F8C6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57149</xdr:colOff>
      <xdr:row>35</xdr:row>
      <xdr:rowOff>157162</xdr:rowOff>
    </xdr:from>
    <xdr:to>
      <xdr:col>17</xdr:col>
      <xdr:colOff>800099</xdr:colOff>
      <xdr:row>49</xdr:row>
      <xdr:rowOff>133350</xdr:rowOff>
    </xdr:to>
    <xdr:graphicFrame macro="">
      <xdr:nvGraphicFramePr>
        <xdr:cNvPr id="13" name="グラフ 12">
          <a:extLst>
            <a:ext uri="{FF2B5EF4-FFF2-40B4-BE49-F238E27FC236}">
              <a16:creationId xmlns:a16="http://schemas.microsoft.com/office/drawing/2014/main" id="{46B0FAB4-F23C-48C4-9600-84057EBF3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152401</xdr:colOff>
      <xdr:row>0</xdr:row>
      <xdr:rowOff>228600</xdr:rowOff>
    </xdr:from>
    <xdr:to>
      <xdr:col>6</xdr:col>
      <xdr:colOff>733425</xdr:colOff>
      <xdr:row>2</xdr:row>
      <xdr:rowOff>28575</xdr:rowOff>
    </xdr:to>
    <xdr:sp macro="" textlink="">
      <xdr:nvSpPr>
        <xdr:cNvPr id="20" name="矢印: 右 19">
          <a:extLst>
            <a:ext uri="{FF2B5EF4-FFF2-40B4-BE49-F238E27FC236}">
              <a16:creationId xmlns:a16="http://schemas.microsoft.com/office/drawing/2014/main" id="{0F5E1B1A-427B-46A9-B05C-DABD506B3C57}"/>
            </a:ext>
          </a:extLst>
        </xdr:cNvPr>
        <xdr:cNvSpPr/>
      </xdr:nvSpPr>
      <xdr:spPr>
        <a:xfrm>
          <a:off x="4371976" y="152400"/>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xdr:colOff>
      <xdr:row>7</xdr:row>
      <xdr:rowOff>0</xdr:rowOff>
    </xdr:from>
    <xdr:to>
      <xdr:col>4</xdr:col>
      <xdr:colOff>190500</xdr:colOff>
      <xdr:row>14</xdr:row>
      <xdr:rowOff>228600</xdr:rowOff>
    </xdr:to>
    <xdr:sp macro="" textlink="">
      <xdr:nvSpPr>
        <xdr:cNvPr id="21" name="右中かっこ 20">
          <a:extLst>
            <a:ext uri="{FF2B5EF4-FFF2-40B4-BE49-F238E27FC236}">
              <a16:creationId xmlns:a16="http://schemas.microsoft.com/office/drawing/2014/main" id="{3F815E54-50A0-4052-803D-A61981520486}"/>
            </a:ext>
          </a:extLst>
        </xdr:cNvPr>
        <xdr:cNvSpPr/>
      </xdr:nvSpPr>
      <xdr:spPr>
        <a:xfrm>
          <a:off x="2762251" y="1733550"/>
          <a:ext cx="190499"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xdr:row>
      <xdr:rowOff>0</xdr:rowOff>
    </xdr:from>
    <xdr:to>
      <xdr:col>10</xdr:col>
      <xdr:colOff>219075</xdr:colOff>
      <xdr:row>14</xdr:row>
      <xdr:rowOff>228600</xdr:rowOff>
    </xdr:to>
    <xdr:sp macro="" textlink="">
      <xdr:nvSpPr>
        <xdr:cNvPr id="22" name="右中かっこ 21">
          <a:extLst>
            <a:ext uri="{FF2B5EF4-FFF2-40B4-BE49-F238E27FC236}">
              <a16:creationId xmlns:a16="http://schemas.microsoft.com/office/drawing/2014/main" id="{C99C8229-853D-4396-A699-DDA3BAB93816}"/>
            </a:ext>
          </a:extLst>
        </xdr:cNvPr>
        <xdr:cNvSpPr/>
      </xdr:nvSpPr>
      <xdr:spPr>
        <a:xfrm>
          <a:off x="7705725" y="1733550"/>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7</xdr:row>
      <xdr:rowOff>9525</xdr:rowOff>
    </xdr:from>
    <xdr:to>
      <xdr:col>16</xdr:col>
      <xdr:colOff>219075</xdr:colOff>
      <xdr:row>15</xdr:row>
      <xdr:rowOff>0</xdr:rowOff>
    </xdr:to>
    <xdr:sp macro="" textlink="">
      <xdr:nvSpPr>
        <xdr:cNvPr id="32" name="右中かっこ 31">
          <a:extLst>
            <a:ext uri="{FF2B5EF4-FFF2-40B4-BE49-F238E27FC236}">
              <a16:creationId xmlns:a16="http://schemas.microsoft.com/office/drawing/2014/main" id="{28C5F275-4E96-4FBE-ADF7-42C59ECC7DF2}"/>
            </a:ext>
          </a:extLst>
        </xdr:cNvPr>
        <xdr:cNvSpPr/>
      </xdr:nvSpPr>
      <xdr:spPr>
        <a:xfrm>
          <a:off x="12915900" y="1743075"/>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0</xdr:row>
      <xdr:rowOff>238125</xdr:rowOff>
    </xdr:from>
    <xdr:to>
      <xdr:col>12</xdr:col>
      <xdr:colOff>733424</xdr:colOff>
      <xdr:row>2</xdr:row>
      <xdr:rowOff>38100</xdr:rowOff>
    </xdr:to>
    <xdr:sp macro="" textlink="">
      <xdr:nvSpPr>
        <xdr:cNvPr id="33" name="矢印: 右 32">
          <a:extLst>
            <a:ext uri="{FF2B5EF4-FFF2-40B4-BE49-F238E27FC236}">
              <a16:creationId xmlns:a16="http://schemas.microsoft.com/office/drawing/2014/main" id="{8F3A3512-CFB9-4661-8C0A-630F47A4083B}"/>
            </a:ext>
          </a:extLst>
        </xdr:cNvPr>
        <xdr:cNvSpPr/>
      </xdr:nvSpPr>
      <xdr:spPr>
        <a:xfrm>
          <a:off x="9382125" y="152400"/>
          <a:ext cx="581024" cy="36195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19050</xdr:rowOff>
    </xdr:from>
    <xdr:to>
      <xdr:col>5</xdr:col>
      <xdr:colOff>781050</xdr:colOff>
      <xdr:row>89</xdr:row>
      <xdr:rowOff>123825</xdr:rowOff>
    </xdr:to>
    <xdr:graphicFrame macro="">
      <xdr:nvGraphicFramePr>
        <xdr:cNvPr id="34" name="グラフ 33">
          <a:extLst>
            <a:ext uri="{FF2B5EF4-FFF2-40B4-BE49-F238E27FC236}">
              <a16:creationId xmlns:a16="http://schemas.microsoft.com/office/drawing/2014/main" id="{A48E2543-FA93-4D9F-A9E4-7A5204BFB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47625</xdr:colOff>
      <xdr:row>76</xdr:row>
      <xdr:rowOff>9525</xdr:rowOff>
    </xdr:from>
    <xdr:to>
      <xdr:col>17</xdr:col>
      <xdr:colOff>828675</xdr:colOff>
      <xdr:row>89</xdr:row>
      <xdr:rowOff>114300</xdr:rowOff>
    </xdr:to>
    <xdr:graphicFrame macro="">
      <xdr:nvGraphicFramePr>
        <xdr:cNvPr id="35" name="グラフ 34">
          <a:extLst>
            <a:ext uri="{FF2B5EF4-FFF2-40B4-BE49-F238E27FC236}">
              <a16:creationId xmlns:a16="http://schemas.microsoft.com/office/drawing/2014/main" id="{E71197D1-0E81-4DCF-B6D6-8EBFF513A9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47625</xdr:colOff>
      <xdr:row>76</xdr:row>
      <xdr:rowOff>9525</xdr:rowOff>
    </xdr:from>
    <xdr:to>
      <xdr:col>11</xdr:col>
      <xdr:colOff>800100</xdr:colOff>
      <xdr:row>89</xdr:row>
      <xdr:rowOff>114300</xdr:rowOff>
    </xdr:to>
    <xdr:graphicFrame macro="">
      <xdr:nvGraphicFramePr>
        <xdr:cNvPr id="36" name="グラフ 35">
          <a:extLst>
            <a:ext uri="{FF2B5EF4-FFF2-40B4-BE49-F238E27FC236}">
              <a16:creationId xmlns:a16="http://schemas.microsoft.com/office/drawing/2014/main" id="{84EFE6EC-406F-41DE-9DF8-3B68F2F44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152401</xdr:colOff>
      <xdr:row>51</xdr:row>
      <xdr:rowOff>9525</xdr:rowOff>
    </xdr:from>
    <xdr:to>
      <xdr:col>6</xdr:col>
      <xdr:colOff>733425</xdr:colOff>
      <xdr:row>52</xdr:row>
      <xdr:rowOff>28575</xdr:rowOff>
    </xdr:to>
    <xdr:sp macro="" textlink="">
      <xdr:nvSpPr>
        <xdr:cNvPr id="37" name="矢印: 右 36">
          <a:extLst>
            <a:ext uri="{FF2B5EF4-FFF2-40B4-BE49-F238E27FC236}">
              <a16:creationId xmlns:a16="http://schemas.microsoft.com/office/drawing/2014/main" id="{5BE4E2AE-A3D2-442B-9C35-29D7F3C2568A}"/>
            </a:ext>
          </a:extLst>
        </xdr:cNvPr>
        <xdr:cNvSpPr/>
      </xdr:nvSpPr>
      <xdr:spPr>
        <a:xfrm>
          <a:off x="4371976" y="12592050"/>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51</xdr:row>
      <xdr:rowOff>9525</xdr:rowOff>
    </xdr:from>
    <xdr:to>
      <xdr:col>12</xdr:col>
      <xdr:colOff>733424</xdr:colOff>
      <xdr:row>52</xdr:row>
      <xdr:rowOff>38100</xdr:rowOff>
    </xdr:to>
    <xdr:sp macro="" textlink="">
      <xdr:nvSpPr>
        <xdr:cNvPr id="38" name="矢印: 右 37">
          <a:extLst>
            <a:ext uri="{FF2B5EF4-FFF2-40B4-BE49-F238E27FC236}">
              <a16:creationId xmlns:a16="http://schemas.microsoft.com/office/drawing/2014/main" id="{28F859FA-ECEE-4482-940E-DA58EF1C0E64}"/>
            </a:ext>
          </a:extLst>
        </xdr:cNvPr>
        <xdr:cNvSpPr/>
      </xdr:nvSpPr>
      <xdr:spPr>
        <a:xfrm>
          <a:off x="9382125" y="12592050"/>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152401</xdr:colOff>
      <xdr:row>59</xdr:row>
      <xdr:rowOff>9525</xdr:rowOff>
    </xdr:from>
    <xdr:to>
      <xdr:col>6</xdr:col>
      <xdr:colOff>733425</xdr:colOff>
      <xdr:row>60</xdr:row>
      <xdr:rowOff>28575</xdr:rowOff>
    </xdr:to>
    <xdr:sp macro="" textlink="">
      <xdr:nvSpPr>
        <xdr:cNvPr id="39" name="矢印: 右 38">
          <a:extLst>
            <a:ext uri="{FF2B5EF4-FFF2-40B4-BE49-F238E27FC236}">
              <a16:creationId xmlns:a16="http://schemas.microsoft.com/office/drawing/2014/main" id="{EB56C746-282C-4BBB-B66B-D90E0BAE32EC}"/>
            </a:ext>
          </a:extLst>
        </xdr:cNvPr>
        <xdr:cNvSpPr/>
      </xdr:nvSpPr>
      <xdr:spPr>
        <a:xfrm>
          <a:off x="4371976" y="14592300"/>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59</xdr:row>
      <xdr:rowOff>19050</xdr:rowOff>
    </xdr:from>
    <xdr:to>
      <xdr:col>12</xdr:col>
      <xdr:colOff>733424</xdr:colOff>
      <xdr:row>60</xdr:row>
      <xdr:rowOff>38100</xdr:rowOff>
    </xdr:to>
    <xdr:sp macro="" textlink="">
      <xdr:nvSpPr>
        <xdr:cNvPr id="40" name="矢印: 右 39">
          <a:extLst>
            <a:ext uri="{FF2B5EF4-FFF2-40B4-BE49-F238E27FC236}">
              <a16:creationId xmlns:a16="http://schemas.microsoft.com/office/drawing/2014/main" id="{8CFD459E-67CC-43DC-A81F-6CA4533E1A83}"/>
            </a:ext>
          </a:extLst>
        </xdr:cNvPr>
        <xdr:cNvSpPr/>
      </xdr:nvSpPr>
      <xdr:spPr>
        <a:xfrm>
          <a:off x="9382125" y="1460182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742950</xdr:colOff>
      <xdr:row>27</xdr:row>
      <xdr:rowOff>76200</xdr:rowOff>
    </xdr:from>
    <xdr:to>
      <xdr:col>3</xdr:col>
      <xdr:colOff>619125</xdr:colOff>
      <xdr:row>28</xdr:row>
      <xdr:rowOff>190500</xdr:rowOff>
    </xdr:to>
    <xdr:sp macro="" textlink="">
      <xdr:nvSpPr>
        <xdr:cNvPr id="41" name="矢印: 下 40">
          <a:extLst>
            <a:ext uri="{FF2B5EF4-FFF2-40B4-BE49-F238E27FC236}">
              <a16:creationId xmlns:a16="http://schemas.microsoft.com/office/drawing/2014/main" id="{196AB548-5AFC-4A78-881F-E32DA9249CCA}"/>
            </a:ext>
          </a:extLst>
        </xdr:cNvPr>
        <xdr:cNvSpPr/>
      </xdr:nvSpPr>
      <xdr:spPr>
        <a:xfrm>
          <a:off x="1743075" y="640080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27</xdr:row>
      <xdr:rowOff>66675</xdr:rowOff>
    </xdr:from>
    <xdr:to>
      <xdr:col>9</xdr:col>
      <xdr:colOff>800100</xdr:colOff>
      <xdr:row>28</xdr:row>
      <xdr:rowOff>180975</xdr:rowOff>
    </xdr:to>
    <xdr:sp macro="" textlink="">
      <xdr:nvSpPr>
        <xdr:cNvPr id="42" name="矢印: 下 41">
          <a:extLst>
            <a:ext uri="{FF2B5EF4-FFF2-40B4-BE49-F238E27FC236}">
              <a16:creationId xmlns:a16="http://schemas.microsoft.com/office/drawing/2014/main" id="{BA1F54F7-065A-44C6-AF53-9B1D9C149680}"/>
            </a:ext>
          </a:extLst>
        </xdr:cNvPr>
        <xdr:cNvSpPr/>
      </xdr:nvSpPr>
      <xdr:spPr>
        <a:xfrm>
          <a:off x="6858000" y="6391275"/>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27</xdr:row>
      <xdr:rowOff>85725</xdr:rowOff>
    </xdr:from>
    <xdr:to>
      <xdr:col>15</xdr:col>
      <xdr:colOff>752475</xdr:colOff>
      <xdr:row>28</xdr:row>
      <xdr:rowOff>200025</xdr:rowOff>
    </xdr:to>
    <xdr:sp macro="" textlink="">
      <xdr:nvSpPr>
        <xdr:cNvPr id="43" name="矢印: 下 42">
          <a:extLst>
            <a:ext uri="{FF2B5EF4-FFF2-40B4-BE49-F238E27FC236}">
              <a16:creationId xmlns:a16="http://schemas.microsoft.com/office/drawing/2014/main" id="{65FEE4DE-2C60-44FE-84B8-5047CAD3A891}"/>
            </a:ext>
          </a:extLst>
        </xdr:cNvPr>
        <xdr:cNvSpPr/>
      </xdr:nvSpPr>
      <xdr:spPr>
        <a:xfrm>
          <a:off x="11801475" y="6410325"/>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66</xdr:row>
      <xdr:rowOff>9525</xdr:rowOff>
    </xdr:from>
    <xdr:to>
      <xdr:col>4</xdr:col>
      <xdr:colOff>342900</xdr:colOff>
      <xdr:row>67</xdr:row>
      <xdr:rowOff>57150</xdr:rowOff>
    </xdr:to>
    <xdr:sp macro="" textlink="">
      <xdr:nvSpPr>
        <xdr:cNvPr id="47" name="吹き出し: 線 46">
          <a:extLst>
            <a:ext uri="{FF2B5EF4-FFF2-40B4-BE49-F238E27FC236}">
              <a16:creationId xmlns:a16="http://schemas.microsoft.com/office/drawing/2014/main" id="{1269C1EC-B722-46E8-A1E8-EA01390809C1}"/>
            </a:ext>
          </a:extLst>
        </xdr:cNvPr>
        <xdr:cNvSpPr/>
      </xdr:nvSpPr>
      <xdr:spPr>
        <a:xfrm>
          <a:off x="2095500" y="16259175"/>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9</xdr:col>
      <xdr:colOff>295275</xdr:colOff>
      <xdr:row>66</xdr:row>
      <xdr:rowOff>28575</xdr:rowOff>
    </xdr:from>
    <xdr:to>
      <xdr:col>10</xdr:col>
      <xdr:colOff>361950</xdr:colOff>
      <xdr:row>67</xdr:row>
      <xdr:rowOff>76200</xdr:rowOff>
    </xdr:to>
    <xdr:sp macro="" textlink="">
      <xdr:nvSpPr>
        <xdr:cNvPr id="48" name="吹き出し: 線 47">
          <a:extLst>
            <a:ext uri="{FF2B5EF4-FFF2-40B4-BE49-F238E27FC236}">
              <a16:creationId xmlns:a16="http://schemas.microsoft.com/office/drawing/2014/main" id="{92E134C4-FA8F-41CC-BA1A-6DD763822655}"/>
            </a:ext>
          </a:extLst>
        </xdr:cNvPr>
        <xdr:cNvSpPr/>
      </xdr:nvSpPr>
      <xdr:spPr>
        <a:xfrm>
          <a:off x="7038975" y="16278225"/>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15</xdr:col>
      <xdr:colOff>304800</xdr:colOff>
      <xdr:row>66</xdr:row>
      <xdr:rowOff>38100</xdr:rowOff>
    </xdr:from>
    <xdr:to>
      <xdr:col>16</xdr:col>
      <xdr:colOff>400050</xdr:colOff>
      <xdr:row>67</xdr:row>
      <xdr:rowOff>85725</xdr:rowOff>
    </xdr:to>
    <xdr:sp macro="" textlink="">
      <xdr:nvSpPr>
        <xdr:cNvPr id="49" name="吹き出し: 線 48">
          <a:extLst>
            <a:ext uri="{FF2B5EF4-FFF2-40B4-BE49-F238E27FC236}">
              <a16:creationId xmlns:a16="http://schemas.microsoft.com/office/drawing/2014/main" id="{6FE2C59B-46DC-4FC6-AD91-7CB8498AC23A}"/>
            </a:ext>
          </a:extLst>
        </xdr:cNvPr>
        <xdr:cNvSpPr/>
      </xdr:nvSpPr>
      <xdr:spPr>
        <a:xfrm>
          <a:off x="12039600" y="16287750"/>
          <a:ext cx="125730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xdr:col>
      <xdr:colOff>85724</xdr:colOff>
      <xdr:row>35</xdr:row>
      <xdr:rowOff>147636</xdr:rowOff>
    </xdr:from>
    <xdr:to>
      <xdr:col>5</xdr:col>
      <xdr:colOff>714375</xdr:colOff>
      <xdr:row>49</xdr:row>
      <xdr:rowOff>123825</xdr:rowOff>
    </xdr:to>
    <xdr:graphicFrame macro="">
      <xdr:nvGraphicFramePr>
        <xdr:cNvPr id="50" name="グラフ 49">
          <a:extLst>
            <a:ext uri="{FF2B5EF4-FFF2-40B4-BE49-F238E27FC236}">
              <a16:creationId xmlns:a16="http://schemas.microsoft.com/office/drawing/2014/main" id="{7A1BE0A6-9A85-4833-AED8-2D6017DB3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76200</xdr:colOff>
      <xdr:row>35</xdr:row>
      <xdr:rowOff>138111</xdr:rowOff>
    </xdr:from>
    <xdr:to>
      <xdr:col>11</xdr:col>
      <xdr:colOff>771525</xdr:colOff>
      <xdr:row>49</xdr:row>
      <xdr:rowOff>123825</xdr:rowOff>
    </xdr:to>
    <xdr:graphicFrame macro="">
      <xdr:nvGraphicFramePr>
        <xdr:cNvPr id="51" name="グラフ 50">
          <a:extLst>
            <a:ext uri="{FF2B5EF4-FFF2-40B4-BE49-F238E27FC236}">
              <a16:creationId xmlns:a16="http://schemas.microsoft.com/office/drawing/2014/main" id="{16F094E8-D1B5-434F-A0A4-F16018B9B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57149</xdr:colOff>
      <xdr:row>35</xdr:row>
      <xdr:rowOff>157162</xdr:rowOff>
    </xdr:from>
    <xdr:to>
      <xdr:col>17</xdr:col>
      <xdr:colOff>800099</xdr:colOff>
      <xdr:row>49</xdr:row>
      <xdr:rowOff>133350</xdr:rowOff>
    </xdr:to>
    <xdr:graphicFrame macro="">
      <xdr:nvGraphicFramePr>
        <xdr:cNvPr id="52" name="グラフ 51">
          <a:extLst>
            <a:ext uri="{FF2B5EF4-FFF2-40B4-BE49-F238E27FC236}">
              <a16:creationId xmlns:a16="http://schemas.microsoft.com/office/drawing/2014/main" id="{14E610D3-F48C-49EE-AF6E-02EAFFCFED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152401</xdr:colOff>
      <xdr:row>0</xdr:row>
      <xdr:rowOff>228600</xdr:rowOff>
    </xdr:from>
    <xdr:to>
      <xdr:col>6</xdr:col>
      <xdr:colOff>733425</xdr:colOff>
      <xdr:row>2</xdr:row>
      <xdr:rowOff>28575</xdr:rowOff>
    </xdr:to>
    <xdr:sp macro="" textlink="">
      <xdr:nvSpPr>
        <xdr:cNvPr id="53" name="矢印: 右 52">
          <a:extLst>
            <a:ext uri="{FF2B5EF4-FFF2-40B4-BE49-F238E27FC236}">
              <a16:creationId xmlns:a16="http://schemas.microsoft.com/office/drawing/2014/main" id="{F2E79BB5-A039-426F-9DFA-4418741D1268}"/>
            </a:ext>
          </a:extLst>
        </xdr:cNvPr>
        <xdr:cNvSpPr/>
      </xdr:nvSpPr>
      <xdr:spPr>
        <a:xfrm>
          <a:off x="4371976" y="152400"/>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xdr:colOff>
      <xdr:row>7</xdr:row>
      <xdr:rowOff>0</xdr:rowOff>
    </xdr:from>
    <xdr:to>
      <xdr:col>4</xdr:col>
      <xdr:colOff>190500</xdr:colOff>
      <xdr:row>14</xdr:row>
      <xdr:rowOff>228600</xdr:rowOff>
    </xdr:to>
    <xdr:sp macro="" textlink="">
      <xdr:nvSpPr>
        <xdr:cNvPr id="54" name="右中かっこ 53">
          <a:extLst>
            <a:ext uri="{FF2B5EF4-FFF2-40B4-BE49-F238E27FC236}">
              <a16:creationId xmlns:a16="http://schemas.microsoft.com/office/drawing/2014/main" id="{063A234E-440F-4651-A959-CEB5009A9C40}"/>
            </a:ext>
          </a:extLst>
        </xdr:cNvPr>
        <xdr:cNvSpPr/>
      </xdr:nvSpPr>
      <xdr:spPr>
        <a:xfrm>
          <a:off x="2762251" y="1733550"/>
          <a:ext cx="190499"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xdr:row>
      <xdr:rowOff>0</xdr:rowOff>
    </xdr:from>
    <xdr:to>
      <xdr:col>10</xdr:col>
      <xdr:colOff>219075</xdr:colOff>
      <xdr:row>14</xdr:row>
      <xdr:rowOff>228600</xdr:rowOff>
    </xdr:to>
    <xdr:sp macro="" textlink="">
      <xdr:nvSpPr>
        <xdr:cNvPr id="55" name="右中かっこ 54">
          <a:extLst>
            <a:ext uri="{FF2B5EF4-FFF2-40B4-BE49-F238E27FC236}">
              <a16:creationId xmlns:a16="http://schemas.microsoft.com/office/drawing/2014/main" id="{E8D194F6-2FA7-40A8-9406-324F9BEF550C}"/>
            </a:ext>
          </a:extLst>
        </xdr:cNvPr>
        <xdr:cNvSpPr/>
      </xdr:nvSpPr>
      <xdr:spPr>
        <a:xfrm>
          <a:off x="7705725" y="1733550"/>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7</xdr:row>
      <xdr:rowOff>9525</xdr:rowOff>
    </xdr:from>
    <xdr:to>
      <xdr:col>16</xdr:col>
      <xdr:colOff>219075</xdr:colOff>
      <xdr:row>15</xdr:row>
      <xdr:rowOff>0</xdr:rowOff>
    </xdr:to>
    <xdr:sp macro="" textlink="">
      <xdr:nvSpPr>
        <xdr:cNvPr id="56" name="右中かっこ 55">
          <a:extLst>
            <a:ext uri="{FF2B5EF4-FFF2-40B4-BE49-F238E27FC236}">
              <a16:creationId xmlns:a16="http://schemas.microsoft.com/office/drawing/2014/main" id="{83F25CE9-15EC-44A6-9E7B-B76D55617520}"/>
            </a:ext>
          </a:extLst>
        </xdr:cNvPr>
        <xdr:cNvSpPr/>
      </xdr:nvSpPr>
      <xdr:spPr>
        <a:xfrm>
          <a:off x="12915900" y="1743075"/>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0</xdr:row>
      <xdr:rowOff>238125</xdr:rowOff>
    </xdr:from>
    <xdr:to>
      <xdr:col>12</xdr:col>
      <xdr:colOff>733424</xdr:colOff>
      <xdr:row>2</xdr:row>
      <xdr:rowOff>38100</xdr:rowOff>
    </xdr:to>
    <xdr:sp macro="" textlink="">
      <xdr:nvSpPr>
        <xdr:cNvPr id="57" name="矢印: 右 56">
          <a:extLst>
            <a:ext uri="{FF2B5EF4-FFF2-40B4-BE49-F238E27FC236}">
              <a16:creationId xmlns:a16="http://schemas.microsoft.com/office/drawing/2014/main" id="{3C2C239D-4605-4513-8B33-DAF73AFD75F1}"/>
            </a:ext>
          </a:extLst>
        </xdr:cNvPr>
        <xdr:cNvSpPr/>
      </xdr:nvSpPr>
      <xdr:spPr>
        <a:xfrm>
          <a:off x="9382125" y="152400"/>
          <a:ext cx="581024" cy="36195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19050</xdr:rowOff>
    </xdr:from>
    <xdr:to>
      <xdr:col>5</xdr:col>
      <xdr:colOff>781050</xdr:colOff>
      <xdr:row>89</xdr:row>
      <xdr:rowOff>123825</xdr:rowOff>
    </xdr:to>
    <xdr:graphicFrame macro="">
      <xdr:nvGraphicFramePr>
        <xdr:cNvPr id="58" name="グラフ 57">
          <a:extLst>
            <a:ext uri="{FF2B5EF4-FFF2-40B4-BE49-F238E27FC236}">
              <a16:creationId xmlns:a16="http://schemas.microsoft.com/office/drawing/2014/main" id="{B863ED84-EE6F-4C3F-B02F-2C3F98E00A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47625</xdr:colOff>
      <xdr:row>76</xdr:row>
      <xdr:rowOff>9525</xdr:rowOff>
    </xdr:from>
    <xdr:to>
      <xdr:col>17</xdr:col>
      <xdr:colOff>828675</xdr:colOff>
      <xdr:row>89</xdr:row>
      <xdr:rowOff>114300</xdr:rowOff>
    </xdr:to>
    <xdr:graphicFrame macro="">
      <xdr:nvGraphicFramePr>
        <xdr:cNvPr id="59" name="グラフ 58">
          <a:extLst>
            <a:ext uri="{FF2B5EF4-FFF2-40B4-BE49-F238E27FC236}">
              <a16:creationId xmlns:a16="http://schemas.microsoft.com/office/drawing/2014/main" id="{72C78171-FEFC-4629-90D7-58B4FB3DA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47625</xdr:colOff>
      <xdr:row>76</xdr:row>
      <xdr:rowOff>9525</xdr:rowOff>
    </xdr:from>
    <xdr:to>
      <xdr:col>11</xdr:col>
      <xdr:colOff>800100</xdr:colOff>
      <xdr:row>89</xdr:row>
      <xdr:rowOff>114300</xdr:rowOff>
    </xdr:to>
    <xdr:graphicFrame macro="">
      <xdr:nvGraphicFramePr>
        <xdr:cNvPr id="60" name="グラフ 59">
          <a:extLst>
            <a:ext uri="{FF2B5EF4-FFF2-40B4-BE49-F238E27FC236}">
              <a16:creationId xmlns:a16="http://schemas.microsoft.com/office/drawing/2014/main" id="{931A1A82-A279-4FC1-9A23-3622B075B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152401</xdr:colOff>
      <xdr:row>51</xdr:row>
      <xdr:rowOff>9525</xdr:rowOff>
    </xdr:from>
    <xdr:to>
      <xdr:col>6</xdr:col>
      <xdr:colOff>733425</xdr:colOff>
      <xdr:row>52</xdr:row>
      <xdr:rowOff>28575</xdr:rowOff>
    </xdr:to>
    <xdr:sp macro="" textlink="">
      <xdr:nvSpPr>
        <xdr:cNvPr id="61" name="矢印: 右 60">
          <a:extLst>
            <a:ext uri="{FF2B5EF4-FFF2-40B4-BE49-F238E27FC236}">
              <a16:creationId xmlns:a16="http://schemas.microsoft.com/office/drawing/2014/main" id="{53CFFE81-9EA9-4130-A60D-B6431A5470BE}"/>
            </a:ext>
          </a:extLst>
        </xdr:cNvPr>
        <xdr:cNvSpPr/>
      </xdr:nvSpPr>
      <xdr:spPr>
        <a:xfrm>
          <a:off x="4371976" y="12592050"/>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51</xdr:row>
      <xdr:rowOff>9525</xdr:rowOff>
    </xdr:from>
    <xdr:to>
      <xdr:col>12</xdr:col>
      <xdr:colOff>733424</xdr:colOff>
      <xdr:row>52</xdr:row>
      <xdr:rowOff>38100</xdr:rowOff>
    </xdr:to>
    <xdr:sp macro="" textlink="">
      <xdr:nvSpPr>
        <xdr:cNvPr id="62" name="矢印: 右 61">
          <a:extLst>
            <a:ext uri="{FF2B5EF4-FFF2-40B4-BE49-F238E27FC236}">
              <a16:creationId xmlns:a16="http://schemas.microsoft.com/office/drawing/2014/main" id="{5500B96E-9CC4-4147-AC15-52BE4F9BC23E}"/>
            </a:ext>
          </a:extLst>
        </xdr:cNvPr>
        <xdr:cNvSpPr/>
      </xdr:nvSpPr>
      <xdr:spPr>
        <a:xfrm>
          <a:off x="9382125" y="12592050"/>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152401</xdr:colOff>
      <xdr:row>59</xdr:row>
      <xdr:rowOff>9525</xdr:rowOff>
    </xdr:from>
    <xdr:to>
      <xdr:col>6</xdr:col>
      <xdr:colOff>733425</xdr:colOff>
      <xdr:row>60</xdr:row>
      <xdr:rowOff>28575</xdr:rowOff>
    </xdr:to>
    <xdr:sp macro="" textlink="">
      <xdr:nvSpPr>
        <xdr:cNvPr id="63" name="矢印: 右 62">
          <a:extLst>
            <a:ext uri="{FF2B5EF4-FFF2-40B4-BE49-F238E27FC236}">
              <a16:creationId xmlns:a16="http://schemas.microsoft.com/office/drawing/2014/main" id="{0B4EF771-2479-4795-8E9F-262D04C4C4B3}"/>
            </a:ext>
          </a:extLst>
        </xdr:cNvPr>
        <xdr:cNvSpPr/>
      </xdr:nvSpPr>
      <xdr:spPr>
        <a:xfrm>
          <a:off x="4371976" y="14592300"/>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59</xdr:row>
      <xdr:rowOff>19050</xdr:rowOff>
    </xdr:from>
    <xdr:to>
      <xdr:col>12</xdr:col>
      <xdr:colOff>733424</xdr:colOff>
      <xdr:row>60</xdr:row>
      <xdr:rowOff>38100</xdr:rowOff>
    </xdr:to>
    <xdr:sp macro="" textlink="">
      <xdr:nvSpPr>
        <xdr:cNvPr id="64" name="矢印: 右 63">
          <a:extLst>
            <a:ext uri="{FF2B5EF4-FFF2-40B4-BE49-F238E27FC236}">
              <a16:creationId xmlns:a16="http://schemas.microsoft.com/office/drawing/2014/main" id="{44DBF88B-6419-43F2-B4F5-DA353972D4E9}"/>
            </a:ext>
          </a:extLst>
        </xdr:cNvPr>
        <xdr:cNvSpPr/>
      </xdr:nvSpPr>
      <xdr:spPr>
        <a:xfrm>
          <a:off x="9382125" y="1460182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742950</xdr:colOff>
      <xdr:row>27</xdr:row>
      <xdr:rowOff>76200</xdr:rowOff>
    </xdr:from>
    <xdr:to>
      <xdr:col>3</xdr:col>
      <xdr:colOff>619125</xdr:colOff>
      <xdr:row>28</xdr:row>
      <xdr:rowOff>190500</xdr:rowOff>
    </xdr:to>
    <xdr:sp macro="" textlink="">
      <xdr:nvSpPr>
        <xdr:cNvPr id="65" name="矢印: 下 64">
          <a:extLst>
            <a:ext uri="{FF2B5EF4-FFF2-40B4-BE49-F238E27FC236}">
              <a16:creationId xmlns:a16="http://schemas.microsoft.com/office/drawing/2014/main" id="{38663428-E5B9-4821-95EF-38C3BE29E6F5}"/>
            </a:ext>
          </a:extLst>
        </xdr:cNvPr>
        <xdr:cNvSpPr/>
      </xdr:nvSpPr>
      <xdr:spPr>
        <a:xfrm>
          <a:off x="1743075" y="640080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27</xdr:row>
      <xdr:rowOff>66675</xdr:rowOff>
    </xdr:from>
    <xdr:to>
      <xdr:col>9</xdr:col>
      <xdr:colOff>800100</xdr:colOff>
      <xdr:row>28</xdr:row>
      <xdr:rowOff>180975</xdr:rowOff>
    </xdr:to>
    <xdr:sp macro="" textlink="">
      <xdr:nvSpPr>
        <xdr:cNvPr id="66" name="矢印: 下 65">
          <a:extLst>
            <a:ext uri="{FF2B5EF4-FFF2-40B4-BE49-F238E27FC236}">
              <a16:creationId xmlns:a16="http://schemas.microsoft.com/office/drawing/2014/main" id="{61780C27-2EDC-4F21-9A0A-55D9C17B09B4}"/>
            </a:ext>
          </a:extLst>
        </xdr:cNvPr>
        <xdr:cNvSpPr/>
      </xdr:nvSpPr>
      <xdr:spPr>
        <a:xfrm>
          <a:off x="6858000" y="6391275"/>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27</xdr:row>
      <xdr:rowOff>85725</xdr:rowOff>
    </xdr:from>
    <xdr:to>
      <xdr:col>15</xdr:col>
      <xdr:colOff>752475</xdr:colOff>
      <xdr:row>28</xdr:row>
      <xdr:rowOff>200025</xdr:rowOff>
    </xdr:to>
    <xdr:sp macro="" textlink="">
      <xdr:nvSpPr>
        <xdr:cNvPr id="67" name="矢印: 下 66">
          <a:extLst>
            <a:ext uri="{FF2B5EF4-FFF2-40B4-BE49-F238E27FC236}">
              <a16:creationId xmlns:a16="http://schemas.microsoft.com/office/drawing/2014/main" id="{D81354D4-48A1-4867-BDFB-1CA95E879BDF}"/>
            </a:ext>
          </a:extLst>
        </xdr:cNvPr>
        <xdr:cNvSpPr/>
      </xdr:nvSpPr>
      <xdr:spPr>
        <a:xfrm>
          <a:off x="11801475" y="6410325"/>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66</xdr:row>
      <xdr:rowOff>9525</xdr:rowOff>
    </xdr:from>
    <xdr:to>
      <xdr:col>4</xdr:col>
      <xdr:colOff>342900</xdr:colOff>
      <xdr:row>67</xdr:row>
      <xdr:rowOff>57150</xdr:rowOff>
    </xdr:to>
    <xdr:sp macro="" textlink="">
      <xdr:nvSpPr>
        <xdr:cNvPr id="71" name="吹き出し: 線 70">
          <a:extLst>
            <a:ext uri="{FF2B5EF4-FFF2-40B4-BE49-F238E27FC236}">
              <a16:creationId xmlns:a16="http://schemas.microsoft.com/office/drawing/2014/main" id="{B8409E69-E594-4DD4-A215-B00A152C22B1}"/>
            </a:ext>
          </a:extLst>
        </xdr:cNvPr>
        <xdr:cNvSpPr/>
      </xdr:nvSpPr>
      <xdr:spPr>
        <a:xfrm>
          <a:off x="2095500" y="16259175"/>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9</xdr:col>
      <xdr:colOff>295275</xdr:colOff>
      <xdr:row>66</xdr:row>
      <xdr:rowOff>28575</xdr:rowOff>
    </xdr:from>
    <xdr:to>
      <xdr:col>10</xdr:col>
      <xdr:colOff>361950</xdr:colOff>
      <xdr:row>67</xdr:row>
      <xdr:rowOff>76200</xdr:rowOff>
    </xdr:to>
    <xdr:sp macro="" textlink="">
      <xdr:nvSpPr>
        <xdr:cNvPr id="72" name="吹き出し: 線 71">
          <a:extLst>
            <a:ext uri="{FF2B5EF4-FFF2-40B4-BE49-F238E27FC236}">
              <a16:creationId xmlns:a16="http://schemas.microsoft.com/office/drawing/2014/main" id="{D89916E7-91B0-4EDE-8B96-A30B5D1AB864}"/>
            </a:ext>
          </a:extLst>
        </xdr:cNvPr>
        <xdr:cNvSpPr/>
      </xdr:nvSpPr>
      <xdr:spPr>
        <a:xfrm>
          <a:off x="7038975" y="16278225"/>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15</xdr:col>
      <xdr:colOff>304800</xdr:colOff>
      <xdr:row>66</xdr:row>
      <xdr:rowOff>38100</xdr:rowOff>
    </xdr:from>
    <xdr:to>
      <xdr:col>16</xdr:col>
      <xdr:colOff>400050</xdr:colOff>
      <xdr:row>67</xdr:row>
      <xdr:rowOff>85725</xdr:rowOff>
    </xdr:to>
    <xdr:sp macro="" textlink="">
      <xdr:nvSpPr>
        <xdr:cNvPr id="73" name="吹き出し: 線 72">
          <a:extLst>
            <a:ext uri="{FF2B5EF4-FFF2-40B4-BE49-F238E27FC236}">
              <a16:creationId xmlns:a16="http://schemas.microsoft.com/office/drawing/2014/main" id="{8648E26A-9BF0-4CA3-89C4-D5C6002C467A}"/>
            </a:ext>
          </a:extLst>
        </xdr:cNvPr>
        <xdr:cNvSpPr/>
      </xdr:nvSpPr>
      <xdr:spPr>
        <a:xfrm>
          <a:off x="12039600" y="16287750"/>
          <a:ext cx="125730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nishi/Desktop/&#21109;&#26989;&#35336;&#30011;&#26360;(&#38920;&#30000;&#25285;&#244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創業計画書(飲食店)"/>
      <sheetName val="売上計画(飲食店)"/>
      <sheetName val="月間の収支計画(飲食店)"/>
      <sheetName val="創業計画書(小売・サービス)"/>
      <sheetName val="売上計画(小売・サービス)"/>
      <sheetName val="月間の収支計画(小売・サービス) "/>
      <sheetName val="創業計画書(製造・建設) "/>
      <sheetName val="売上計画(製造・建設) "/>
      <sheetName val="月間の収支計画(製造・建設) "/>
    </sheetNames>
    <sheetDataSet>
      <sheetData sheetId="0">
        <row r="2">
          <cell r="A2">
            <v>45057</v>
          </cell>
        </row>
      </sheetData>
      <sheetData sheetId="1"/>
      <sheetData sheetId="2"/>
      <sheetData sheetId="3"/>
      <sheetData sheetId="4"/>
      <sheetData sheetId="5"/>
      <sheetData sheetId="6"/>
      <sheetData sheetId="7">
        <row r="2">
          <cell r="C2">
            <v>31191</v>
          </cell>
        </row>
      </sheetData>
      <sheetData sheetId="8">
        <row r="9">
          <cell r="M9">
            <v>2.0625</v>
          </cell>
        </row>
      </sheetData>
      <sheetData sheetId="9">
        <row r="95">
          <cell r="B95" t="str">
            <v>目標売上高</v>
          </cell>
          <cell r="C95">
            <v>2241527.5</v>
          </cell>
          <cell r="D95">
            <v>2241527.5</v>
          </cell>
          <cell r="H95" t="str">
            <v>目標売上高</v>
          </cell>
          <cell r="I95">
            <v>2656215</v>
          </cell>
          <cell r="J95">
            <v>2656215</v>
          </cell>
          <cell r="N95" t="str">
            <v>目標売上高</v>
          </cell>
          <cell r="O95">
            <v>3710590</v>
          </cell>
          <cell r="P95">
            <v>3710590</v>
          </cell>
        </row>
        <row r="96">
          <cell r="B96" t="str">
            <v>売上高</v>
          </cell>
          <cell r="C96">
            <v>0</v>
          </cell>
          <cell r="D96">
            <v>2062500</v>
          </cell>
          <cell r="H96" t="str">
            <v>売上高</v>
          </cell>
          <cell r="I96">
            <v>0</v>
          </cell>
          <cell r="J96">
            <v>2435000.0000000005</v>
          </cell>
          <cell r="N96" t="str">
            <v>売上高</v>
          </cell>
          <cell r="O96">
            <v>0</v>
          </cell>
          <cell r="P96">
            <v>3580000.0000000005</v>
          </cell>
        </row>
        <row r="97">
          <cell r="B97" t="str">
            <v>変動費</v>
          </cell>
          <cell r="C97">
            <v>455000</v>
          </cell>
          <cell r="D97">
            <v>970625</v>
          </cell>
          <cell r="H97" t="str">
            <v>変動費</v>
          </cell>
          <cell r="I97">
            <v>545000</v>
          </cell>
          <cell r="J97">
            <v>1153750</v>
          </cell>
          <cell r="N97" t="str">
            <v>変動費</v>
          </cell>
          <cell r="O97">
            <v>775000</v>
          </cell>
          <cell r="P97">
            <v>1670000</v>
          </cell>
        </row>
        <row r="98">
          <cell r="B98" t="str">
            <v>損益分岐点</v>
          </cell>
          <cell r="C98">
            <v>606666.66666666663</v>
          </cell>
          <cell r="D98">
            <v>606666.66666666663</v>
          </cell>
          <cell r="H98" t="str">
            <v>損益分岐点</v>
          </cell>
          <cell r="I98">
            <v>726666.66666666663</v>
          </cell>
          <cell r="J98">
            <v>726666.66666666663</v>
          </cell>
          <cell r="N98" t="str">
            <v>損益分岐点</v>
          </cell>
          <cell r="O98">
            <v>1033333.3333333334</v>
          </cell>
          <cell r="P98">
            <v>1033333.3333333334</v>
          </cell>
        </row>
        <row r="99">
          <cell r="B99" t="str">
            <v>固定費</v>
          </cell>
          <cell r="C99">
            <v>455000</v>
          </cell>
          <cell r="D99">
            <v>455000</v>
          </cell>
          <cell r="H99" t="str">
            <v>固定費</v>
          </cell>
          <cell r="I99">
            <v>545000</v>
          </cell>
          <cell r="J99">
            <v>545000</v>
          </cell>
          <cell r="N99" t="str">
            <v>固定費</v>
          </cell>
          <cell r="O99">
            <v>775000</v>
          </cell>
          <cell r="P99">
            <v>775000</v>
          </cell>
        </row>
        <row r="102">
          <cell r="C102" t="str">
            <v>売上高</v>
          </cell>
          <cell r="D102" t="str">
            <v>粗利益</v>
          </cell>
          <cell r="E102" t="str">
            <v>原価</v>
          </cell>
          <cell r="F102" t="str">
            <v>利益</v>
          </cell>
          <cell r="G102" t="str">
            <v>経費</v>
          </cell>
          <cell r="H102" t="str">
            <v>原価</v>
          </cell>
          <cell r="K102" t="str">
            <v>売上高</v>
          </cell>
          <cell r="L102" t="str">
            <v>粗利益</v>
          </cell>
          <cell r="M102" t="str">
            <v>原価</v>
          </cell>
          <cell r="N102" t="str">
            <v>利益</v>
          </cell>
          <cell r="O102" t="str">
            <v>経費</v>
          </cell>
          <cell r="P102" t="str">
            <v>原価</v>
          </cell>
          <cell r="S102" t="str">
            <v>売上高</v>
          </cell>
          <cell r="T102" t="str">
            <v>粗利益</v>
          </cell>
          <cell r="U102" t="str">
            <v>原価</v>
          </cell>
          <cell r="V102" t="str">
            <v>利益</v>
          </cell>
          <cell r="W102" t="str">
            <v>経費</v>
          </cell>
          <cell r="X102" t="str">
            <v>原価</v>
          </cell>
        </row>
        <row r="103">
          <cell r="B103" t="str">
            <v>売上高</v>
          </cell>
          <cell r="C103">
            <v>2062500</v>
          </cell>
          <cell r="D103"/>
          <cell r="E103"/>
          <cell r="F103"/>
          <cell r="G103"/>
          <cell r="H103"/>
          <cell r="J103" t="str">
            <v>売上高</v>
          </cell>
          <cell r="K103">
            <v>2435000.0000000005</v>
          </cell>
          <cell r="L103"/>
          <cell r="M103"/>
          <cell r="N103"/>
          <cell r="O103"/>
          <cell r="P103"/>
          <cell r="R103" t="str">
            <v>売上高</v>
          </cell>
          <cell r="S103">
            <v>3580000.0000000005</v>
          </cell>
          <cell r="T103"/>
          <cell r="U103"/>
          <cell r="V103"/>
          <cell r="W103"/>
          <cell r="X103"/>
        </row>
        <row r="104">
          <cell r="B104" t="str">
            <v>原価・売上総利益</v>
          </cell>
          <cell r="C104"/>
          <cell r="D104">
            <v>1546875</v>
          </cell>
          <cell r="E104">
            <v>515625</v>
          </cell>
          <cell r="F104"/>
          <cell r="G104"/>
          <cell r="H104"/>
          <cell r="J104" t="str">
            <v>原価・売上総利益</v>
          </cell>
          <cell r="K104"/>
          <cell r="L104">
            <v>1826250.0000000005</v>
          </cell>
          <cell r="M104">
            <v>608750.00000000012</v>
          </cell>
          <cell r="N104"/>
          <cell r="O104"/>
          <cell r="P104"/>
          <cell r="R104" t="str">
            <v>原価・売上総利益</v>
          </cell>
          <cell r="S104"/>
          <cell r="T104">
            <v>2685000.0000000005</v>
          </cell>
          <cell r="U104">
            <v>895000.00000000012</v>
          </cell>
          <cell r="V104"/>
          <cell r="W104"/>
          <cell r="X104"/>
        </row>
        <row r="105">
          <cell r="B105" t="str">
            <v>販管費・営業利益</v>
          </cell>
          <cell r="C105"/>
          <cell r="D105"/>
          <cell r="E105"/>
          <cell r="F105">
            <v>1091875</v>
          </cell>
          <cell r="G105">
            <v>455000</v>
          </cell>
          <cell r="H105">
            <v>515625</v>
          </cell>
          <cell r="J105" t="str">
            <v>販管費・営業利益</v>
          </cell>
          <cell r="K105"/>
          <cell r="L105"/>
          <cell r="M105"/>
          <cell r="N105">
            <v>1281250.0000000005</v>
          </cell>
          <cell r="O105">
            <v>545000</v>
          </cell>
          <cell r="P105">
            <v>608750.00000000012</v>
          </cell>
          <cell r="R105" t="str">
            <v>販管費・営業利益</v>
          </cell>
          <cell r="S105"/>
          <cell r="T105"/>
          <cell r="U105"/>
          <cell r="V105">
            <v>1910000.0000000005</v>
          </cell>
          <cell r="W105">
            <v>775000</v>
          </cell>
          <cell r="X105">
            <v>895000.00000000012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enkin.go.jp/tokusetsu/20kanyu.html" TargetMode="External"/><Relationship Id="rId1" Type="http://schemas.openxmlformats.org/officeDocument/2006/relationships/hyperlink" Target="http://www.kokuho-keisan.com/calc/calc.php?area=372021"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E13" sqref="E13"/>
    </sheetView>
  </sheetViews>
  <sheetFormatPr defaultRowHeight="18.75"/>
  <cols>
    <col min="1" max="1" width="15.375" bestFit="1" customWidth="1"/>
    <col min="3" max="3" width="35.25" customWidth="1"/>
  </cols>
  <sheetData>
    <row r="1" spans="1:3">
      <c r="A1" s="4" t="s">
        <v>9</v>
      </c>
      <c r="C1" t="s">
        <v>40</v>
      </c>
    </row>
    <row r="2" spans="1:3">
      <c r="A2" s="2">
        <f ca="1">TODAY()</f>
        <v>45201</v>
      </c>
      <c r="C2" t="s">
        <v>41</v>
      </c>
    </row>
    <row r="3" spans="1:3">
      <c r="C3" t="s">
        <v>42</v>
      </c>
    </row>
    <row r="4" spans="1:3">
      <c r="C4" t="s">
        <v>43</v>
      </c>
    </row>
    <row r="5" spans="1:3">
      <c r="C5" t="s">
        <v>44</v>
      </c>
    </row>
    <row r="6" spans="1:3">
      <c r="C6" t="s">
        <v>45</v>
      </c>
    </row>
    <row r="7" spans="1:3">
      <c r="C7" t="s">
        <v>46</v>
      </c>
    </row>
    <row r="8" spans="1:3">
      <c r="C8" t="s">
        <v>47</v>
      </c>
    </row>
    <row r="9" spans="1:3">
      <c r="C9" t="s">
        <v>48</v>
      </c>
    </row>
    <row r="10" spans="1:3">
      <c r="C10" t="s">
        <v>49</v>
      </c>
    </row>
    <row r="11" spans="1:3">
      <c r="C11" t="s">
        <v>50</v>
      </c>
    </row>
    <row r="12" spans="1:3">
      <c r="C12" t="s">
        <v>51</v>
      </c>
    </row>
    <row r="13" spans="1:3">
      <c r="C13" t="s">
        <v>52</v>
      </c>
    </row>
    <row r="14" spans="1:3">
      <c r="C14" t="s">
        <v>53</v>
      </c>
    </row>
    <row r="15" spans="1:3">
      <c r="C15" t="s">
        <v>54</v>
      </c>
    </row>
    <row r="16" spans="1:3">
      <c r="C16" t="s">
        <v>55</v>
      </c>
    </row>
    <row r="17" spans="3:3">
      <c r="C17" t="s">
        <v>56</v>
      </c>
    </row>
    <row r="18" spans="3:3">
      <c r="C18" t="s">
        <v>57</v>
      </c>
    </row>
    <row r="19" spans="3:3">
      <c r="C19" t="s">
        <v>58</v>
      </c>
    </row>
    <row r="20" spans="3:3">
      <c r="C20" t="s">
        <v>59</v>
      </c>
    </row>
  </sheetData>
  <sheetProtection sheet="1" objects="1" scenarios="1" selectLockedCell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W51"/>
  <sheetViews>
    <sheetView showGridLines="0" tabSelected="1" zoomScale="85" zoomScaleNormal="85" zoomScaleSheetLayoutView="85" workbookViewId="0">
      <selection activeCell="C2" sqref="C2"/>
    </sheetView>
  </sheetViews>
  <sheetFormatPr defaultRowHeight="18.75"/>
  <cols>
    <col min="1" max="1" width="4" customWidth="1"/>
    <col min="2" max="2" width="5.875" style="6" customWidth="1"/>
    <col min="3" max="3" width="17.875" customWidth="1"/>
    <col min="4" max="4" width="5.125" customWidth="1"/>
    <col min="5" max="5" width="3.375" bestFit="1" customWidth="1"/>
    <col min="6" max="7" width="3.375" customWidth="1"/>
    <col min="8" max="8" width="3.625" customWidth="1"/>
    <col min="9" max="9" width="6.625" customWidth="1"/>
    <col min="10" max="10" width="29.625" customWidth="1"/>
    <col min="11" max="11" width="39.375" customWidth="1"/>
    <col min="12" max="12" width="6" customWidth="1"/>
    <col min="13" max="13" width="4.75" customWidth="1"/>
    <col min="14" max="14" width="4.875" customWidth="1"/>
    <col min="15" max="15" width="13" customWidth="1"/>
    <col min="16" max="16" width="14.75" customWidth="1"/>
    <col min="17" max="17" width="12.875" bestFit="1" customWidth="1"/>
    <col min="18" max="18" width="33.625" customWidth="1"/>
    <col min="19" max="19" width="4.25" customWidth="1"/>
    <col min="20" max="20" width="1.625" customWidth="1"/>
    <col min="21" max="21" width="9.75" customWidth="1"/>
    <col min="22" max="22" width="15.375" customWidth="1"/>
    <col min="23" max="23" width="12.875" bestFit="1" customWidth="1"/>
    <col min="24" max="24" width="2" customWidth="1"/>
  </cols>
  <sheetData>
    <row r="1" spans="2:23">
      <c r="C1" s="12" t="s">
        <v>36</v>
      </c>
      <c r="D1" s="179" t="s">
        <v>6</v>
      </c>
      <c r="E1" s="180"/>
      <c r="F1" s="181" t="s">
        <v>8</v>
      </c>
      <c r="G1" s="181"/>
      <c r="H1" s="181"/>
      <c r="I1" s="181"/>
      <c r="J1" s="12" t="s">
        <v>37</v>
      </c>
      <c r="K1" s="12" t="s">
        <v>38</v>
      </c>
    </row>
    <row r="2" spans="2:23" ht="24.75" thickBot="1">
      <c r="C2" s="109"/>
      <c r="D2" s="156">
        <f ca="1">DATEDIF(C2,リスト!A2,"Y")</f>
        <v>123</v>
      </c>
      <c r="E2" s="157" t="s">
        <v>7</v>
      </c>
      <c r="F2" s="182"/>
      <c r="G2" s="182"/>
      <c r="H2" s="182"/>
      <c r="I2" s="182"/>
      <c r="J2" s="105"/>
      <c r="K2" s="106"/>
      <c r="L2" s="3"/>
      <c r="M2" s="3"/>
      <c r="O2" s="183"/>
      <c r="P2" s="183"/>
      <c r="Q2" s="183"/>
      <c r="R2" s="183"/>
      <c r="S2" s="14"/>
      <c r="U2" s="183" t="s">
        <v>19</v>
      </c>
      <c r="V2" s="183"/>
      <c r="W2" s="183"/>
    </row>
    <row r="3" spans="2:23">
      <c r="K3" s="112" t="s">
        <v>99</v>
      </c>
      <c r="N3" s="208" t="s">
        <v>21</v>
      </c>
      <c r="O3" s="211" t="s">
        <v>26</v>
      </c>
      <c r="P3" s="229" t="s">
        <v>165</v>
      </c>
      <c r="Q3" s="229"/>
      <c r="R3" s="184"/>
      <c r="S3" s="20"/>
      <c r="U3" s="230" t="s">
        <v>167</v>
      </c>
      <c r="V3" s="229"/>
      <c r="W3" s="184"/>
    </row>
    <row r="4" spans="2:23">
      <c r="J4" s="107"/>
      <c r="N4" s="209"/>
      <c r="O4" s="204"/>
      <c r="P4" s="221"/>
      <c r="Q4" s="221"/>
      <c r="R4" s="185"/>
      <c r="S4" s="20"/>
      <c r="U4" s="231"/>
      <c r="V4" s="221"/>
      <c r="W4" s="185"/>
    </row>
    <row r="5" spans="2:23" ht="18.75" customHeight="1">
      <c r="B5" s="216" t="s">
        <v>4</v>
      </c>
      <c r="C5" s="220" t="s">
        <v>2</v>
      </c>
      <c r="D5" s="110"/>
      <c r="E5" s="111" t="s">
        <v>0</v>
      </c>
      <c r="F5" s="158"/>
      <c r="G5" s="111" t="s">
        <v>65</v>
      </c>
      <c r="H5" s="111" t="s">
        <v>1</v>
      </c>
      <c r="I5" s="191"/>
      <c r="J5" s="191"/>
      <c r="K5" s="192"/>
      <c r="L5" s="13"/>
      <c r="M5" s="13"/>
      <c r="N5" s="209"/>
      <c r="O5" s="204" t="s">
        <v>27</v>
      </c>
      <c r="P5" s="221" t="s">
        <v>166</v>
      </c>
      <c r="Q5" s="221"/>
      <c r="R5" s="185"/>
      <c r="S5" s="20"/>
      <c r="U5" s="223"/>
      <c r="V5" s="224"/>
      <c r="W5" s="225"/>
    </row>
    <row r="6" spans="2:23" ht="19.5" thickBot="1">
      <c r="B6" s="216"/>
      <c r="C6" s="218"/>
      <c r="D6" s="110"/>
      <c r="E6" s="111" t="s">
        <v>0</v>
      </c>
      <c r="F6" s="158"/>
      <c r="G6" s="111" t="s">
        <v>65</v>
      </c>
      <c r="H6" s="111" t="s">
        <v>1</v>
      </c>
      <c r="I6" s="191"/>
      <c r="J6" s="191"/>
      <c r="K6" s="192"/>
      <c r="L6" s="13"/>
      <c r="M6" s="13"/>
      <c r="N6" s="210"/>
      <c r="O6" s="205"/>
      <c r="P6" s="222"/>
      <c r="Q6" s="222"/>
      <c r="R6" s="206"/>
      <c r="S6" s="20"/>
      <c r="U6" s="226"/>
      <c r="V6" s="227"/>
      <c r="W6" s="228"/>
    </row>
    <row r="7" spans="2:23" ht="18.75" customHeight="1">
      <c r="B7" s="216"/>
      <c r="C7" s="218"/>
      <c r="D7" s="110"/>
      <c r="E7" s="111" t="s">
        <v>0</v>
      </c>
      <c r="F7" s="158"/>
      <c r="G7" s="111" t="s">
        <v>65</v>
      </c>
      <c r="H7" s="111" t="s">
        <v>1</v>
      </c>
      <c r="I7" s="191"/>
      <c r="J7" s="191"/>
      <c r="K7" s="192"/>
      <c r="L7" s="13"/>
      <c r="M7" s="13"/>
      <c r="N7" s="208" t="s">
        <v>22</v>
      </c>
      <c r="O7" s="211" t="s">
        <v>28</v>
      </c>
      <c r="P7" s="129"/>
      <c r="Q7" s="130"/>
      <c r="R7" s="184" t="s">
        <v>168</v>
      </c>
      <c r="S7" s="20"/>
      <c r="U7" s="186" t="s">
        <v>20</v>
      </c>
      <c r="V7" s="134" t="s">
        <v>64</v>
      </c>
      <c r="W7" s="189">
        <f>Q19-W18</f>
        <v>0</v>
      </c>
    </row>
    <row r="8" spans="2:23">
      <c r="B8" s="216"/>
      <c r="C8" s="219"/>
      <c r="D8" s="110"/>
      <c r="E8" s="111" t="s">
        <v>0</v>
      </c>
      <c r="F8" s="158"/>
      <c r="G8" s="111" t="s">
        <v>65</v>
      </c>
      <c r="H8" s="111" t="s">
        <v>1</v>
      </c>
      <c r="I8" s="191"/>
      <c r="J8" s="191"/>
      <c r="K8" s="192"/>
      <c r="L8" s="13"/>
      <c r="M8" s="13"/>
      <c r="N8" s="209"/>
      <c r="O8" s="212"/>
      <c r="P8" s="131"/>
      <c r="Q8" s="132"/>
      <c r="R8" s="185"/>
      <c r="S8" s="20"/>
      <c r="U8" s="187"/>
      <c r="V8" s="135"/>
      <c r="W8" s="190"/>
    </row>
    <row r="9" spans="2:23">
      <c r="B9" s="216"/>
      <c r="D9" s="193"/>
      <c r="E9" s="194"/>
      <c r="F9" s="194"/>
      <c r="G9" s="194"/>
      <c r="H9" s="194"/>
      <c r="I9" s="194"/>
      <c r="J9" s="194"/>
      <c r="K9" s="194"/>
      <c r="L9" s="13"/>
      <c r="M9" s="13"/>
      <c r="N9" s="209"/>
      <c r="O9" s="212"/>
      <c r="P9" s="131"/>
      <c r="Q9" s="132"/>
      <c r="R9" s="185"/>
      <c r="S9" s="20"/>
      <c r="U9" s="187"/>
      <c r="V9" s="136"/>
      <c r="W9" s="190"/>
    </row>
    <row r="10" spans="2:23">
      <c r="B10" s="216"/>
      <c r="C10" s="217" t="s">
        <v>24</v>
      </c>
      <c r="D10" s="195"/>
      <c r="E10" s="196"/>
      <c r="F10" s="196"/>
      <c r="G10" s="196"/>
      <c r="H10" s="196"/>
      <c r="I10" s="196"/>
      <c r="J10" s="196"/>
      <c r="K10" s="197"/>
      <c r="L10" s="13"/>
      <c r="M10" s="13"/>
      <c r="N10" s="209"/>
      <c r="O10" s="212"/>
      <c r="P10" s="12" t="s">
        <v>15</v>
      </c>
      <c r="Q10" s="16">
        <f>SUM(Q7:Q9)</f>
        <v>0</v>
      </c>
      <c r="R10" s="185"/>
      <c r="S10" s="20"/>
      <c r="U10" s="188"/>
      <c r="V10" s="108" t="s">
        <v>15</v>
      </c>
      <c r="W10" s="55">
        <f>W7</f>
        <v>0</v>
      </c>
    </row>
    <row r="11" spans="2:23">
      <c r="B11" s="216"/>
      <c r="C11" s="218"/>
      <c r="D11" s="198"/>
      <c r="E11" s="199"/>
      <c r="F11" s="199"/>
      <c r="G11" s="199"/>
      <c r="H11" s="199"/>
      <c r="I11" s="199"/>
      <c r="J11" s="199"/>
      <c r="K11" s="200"/>
      <c r="L11" s="13"/>
      <c r="M11" s="13"/>
      <c r="N11" s="209"/>
      <c r="O11" s="204" t="s">
        <v>29</v>
      </c>
      <c r="P11" s="133"/>
      <c r="Q11" s="132"/>
      <c r="R11" s="185" t="s">
        <v>168</v>
      </c>
      <c r="S11" s="20"/>
      <c r="U11" s="207" t="s">
        <v>17</v>
      </c>
      <c r="V11" s="213" t="s">
        <v>18</v>
      </c>
      <c r="W11" s="215"/>
    </row>
    <row r="12" spans="2:23">
      <c r="B12" s="216"/>
      <c r="C12" s="218"/>
      <c r="D12" s="198"/>
      <c r="E12" s="199"/>
      <c r="F12" s="199"/>
      <c r="G12" s="199"/>
      <c r="H12" s="199"/>
      <c r="I12" s="199"/>
      <c r="J12" s="199"/>
      <c r="K12" s="200"/>
      <c r="L12" s="13"/>
      <c r="M12" s="13"/>
      <c r="N12" s="209"/>
      <c r="O12" s="204"/>
      <c r="P12" s="133"/>
      <c r="Q12" s="132"/>
      <c r="R12" s="185"/>
      <c r="S12" s="20"/>
      <c r="U12" s="204"/>
      <c r="V12" s="214"/>
      <c r="W12" s="215"/>
    </row>
    <row r="13" spans="2:23">
      <c r="B13" s="216"/>
      <c r="C13" s="219"/>
      <c r="D13" s="201"/>
      <c r="E13" s="202"/>
      <c r="F13" s="202"/>
      <c r="G13" s="202"/>
      <c r="H13" s="202"/>
      <c r="I13" s="202"/>
      <c r="J13" s="202"/>
      <c r="K13" s="203"/>
      <c r="L13" s="13"/>
      <c r="M13" s="13"/>
      <c r="N13" s="209"/>
      <c r="O13" s="204"/>
      <c r="P13" s="133"/>
      <c r="Q13" s="132"/>
      <c r="R13" s="185"/>
      <c r="S13" s="20"/>
      <c r="U13" s="204"/>
      <c r="V13" s="214"/>
      <c r="W13" s="215"/>
    </row>
    <row r="14" spans="2:23">
      <c r="B14" s="7"/>
      <c r="D14" s="5"/>
      <c r="N14" s="209"/>
      <c r="O14" s="204"/>
      <c r="P14" s="133"/>
      <c r="Q14" s="132"/>
      <c r="R14" s="185"/>
      <c r="S14" s="20"/>
      <c r="U14" s="204"/>
      <c r="V14" s="214"/>
      <c r="W14" s="215"/>
    </row>
    <row r="15" spans="2:23" ht="18.75" customHeight="1">
      <c r="B15" s="216" t="s">
        <v>5</v>
      </c>
      <c r="C15" s="217" t="s">
        <v>66</v>
      </c>
      <c r="D15" s="195"/>
      <c r="E15" s="196"/>
      <c r="F15" s="196"/>
      <c r="G15" s="196"/>
      <c r="H15" s="196"/>
      <c r="I15" s="196"/>
      <c r="J15" s="196"/>
      <c r="K15" s="197"/>
      <c r="L15" s="13"/>
      <c r="M15" s="13"/>
      <c r="N15" s="209"/>
      <c r="O15" s="204"/>
      <c r="P15" s="133"/>
      <c r="Q15" s="132"/>
      <c r="R15" s="185"/>
      <c r="S15" s="20"/>
      <c r="U15" s="204"/>
      <c r="V15" s="214"/>
      <c r="W15" s="215"/>
    </row>
    <row r="16" spans="2:23">
      <c r="B16" s="216"/>
      <c r="C16" s="218"/>
      <c r="D16" s="198"/>
      <c r="E16" s="199"/>
      <c r="F16" s="199"/>
      <c r="G16" s="199"/>
      <c r="H16" s="199"/>
      <c r="I16" s="199"/>
      <c r="J16" s="199"/>
      <c r="K16" s="200"/>
      <c r="L16" s="13"/>
      <c r="M16" s="13"/>
      <c r="N16" s="209"/>
      <c r="O16" s="204"/>
      <c r="P16" s="133"/>
      <c r="Q16" s="132"/>
      <c r="R16" s="185"/>
      <c r="S16" s="20"/>
      <c r="U16" s="204"/>
      <c r="V16" s="214"/>
      <c r="W16" s="215"/>
    </row>
    <row r="17" spans="2:23" ht="18.75" customHeight="1">
      <c r="B17" s="216"/>
      <c r="C17" s="218"/>
      <c r="D17" s="198"/>
      <c r="E17" s="199"/>
      <c r="F17" s="199"/>
      <c r="G17" s="199"/>
      <c r="H17" s="199"/>
      <c r="I17" s="199"/>
      <c r="J17" s="199"/>
      <c r="K17" s="200"/>
      <c r="L17" s="13"/>
      <c r="M17" s="13"/>
      <c r="N17" s="209"/>
      <c r="O17" s="204"/>
      <c r="P17" s="133"/>
      <c r="Q17" s="132"/>
      <c r="R17" s="185"/>
      <c r="S17" s="20"/>
      <c r="U17" s="204"/>
      <c r="V17" s="214"/>
      <c r="W17" s="215"/>
    </row>
    <row r="18" spans="2:23" ht="19.5" thickBot="1">
      <c r="B18" s="216"/>
      <c r="C18" s="219"/>
      <c r="D18" s="201"/>
      <c r="E18" s="202"/>
      <c r="F18" s="202"/>
      <c r="G18" s="202"/>
      <c r="H18" s="202"/>
      <c r="I18" s="202"/>
      <c r="J18" s="202"/>
      <c r="K18" s="203"/>
      <c r="L18" s="13"/>
      <c r="M18" s="13"/>
      <c r="N18" s="210"/>
      <c r="O18" s="205"/>
      <c r="P18" s="17" t="s">
        <v>15</v>
      </c>
      <c r="Q18" s="18">
        <f>SUM(Q11:Q17)</f>
        <v>0</v>
      </c>
      <c r="R18" s="206"/>
      <c r="S18" s="20"/>
      <c r="U18" s="205"/>
      <c r="V18" s="17" t="s">
        <v>15</v>
      </c>
      <c r="W18" s="19">
        <f>W11</f>
        <v>0</v>
      </c>
    </row>
    <row r="19" spans="2:23" ht="18.75" customHeight="1">
      <c r="B19" s="15"/>
      <c r="C19" s="4"/>
      <c r="D19" s="5"/>
      <c r="E19" s="13"/>
      <c r="F19" s="13"/>
      <c r="G19" s="13"/>
      <c r="H19" s="13"/>
      <c r="I19" s="13"/>
      <c r="J19" s="13"/>
      <c r="K19" s="13"/>
      <c r="O19" s="11"/>
      <c r="P19" s="10" t="s">
        <v>16</v>
      </c>
      <c r="Q19" s="56">
        <f>Q10+Q18</f>
        <v>0</v>
      </c>
      <c r="U19" s="11"/>
      <c r="V19" s="10" t="s">
        <v>16</v>
      </c>
      <c r="W19" s="56">
        <f>W18+W10</f>
        <v>0</v>
      </c>
    </row>
    <row r="20" spans="2:23" ht="34.5" customHeight="1">
      <c r="D20" s="5"/>
      <c r="L20" s="13"/>
      <c r="M20" s="13"/>
    </row>
    <row r="21" spans="2:23" ht="28.5" customHeight="1">
      <c r="B21" s="216" t="s">
        <v>3</v>
      </c>
      <c r="C21" s="232" t="s">
        <v>39</v>
      </c>
      <c r="D21" s="233"/>
      <c r="E21" s="233"/>
      <c r="F21" s="233"/>
      <c r="G21" s="233"/>
      <c r="H21" s="233"/>
      <c r="I21" s="233"/>
      <c r="J21" s="233"/>
      <c r="K21" s="233"/>
      <c r="L21" s="13"/>
      <c r="M21" s="13"/>
    </row>
    <row r="22" spans="2:23" ht="28.5" customHeight="1">
      <c r="B22" s="216"/>
      <c r="C22" s="214"/>
      <c r="D22" s="233"/>
      <c r="E22" s="233"/>
      <c r="F22" s="233"/>
      <c r="G22" s="233"/>
      <c r="H22" s="233"/>
      <c r="I22" s="233"/>
      <c r="J22" s="233"/>
      <c r="K22" s="233"/>
      <c r="L22" s="13"/>
      <c r="M22" s="13"/>
    </row>
    <row r="23" spans="2:23" ht="28.5" customHeight="1">
      <c r="B23" s="216"/>
      <c r="C23" s="232" t="s">
        <v>150</v>
      </c>
      <c r="D23" s="233"/>
      <c r="E23" s="233"/>
      <c r="F23" s="233"/>
      <c r="G23" s="233"/>
      <c r="H23" s="233"/>
      <c r="I23" s="233"/>
      <c r="J23" s="233"/>
      <c r="K23" s="233"/>
      <c r="L23" s="13"/>
      <c r="M23" s="13"/>
    </row>
    <row r="24" spans="2:23" ht="28.5" customHeight="1">
      <c r="B24" s="216"/>
      <c r="C24" s="214"/>
      <c r="D24" s="233"/>
      <c r="E24" s="233"/>
      <c r="F24" s="233"/>
      <c r="G24" s="233"/>
      <c r="H24" s="233"/>
      <c r="I24" s="233"/>
      <c r="J24" s="233"/>
      <c r="K24" s="233"/>
      <c r="L24" s="13"/>
      <c r="M24" s="13"/>
      <c r="O24" s="1"/>
    </row>
    <row r="25" spans="2:23" ht="28.5" customHeight="1">
      <c r="B25" s="216"/>
      <c r="C25" s="232" t="s">
        <v>67</v>
      </c>
      <c r="D25" s="233"/>
      <c r="E25" s="233"/>
      <c r="F25" s="233"/>
      <c r="G25" s="233"/>
      <c r="H25" s="233"/>
      <c r="I25" s="233"/>
      <c r="J25" s="233"/>
      <c r="K25" s="233"/>
      <c r="L25" s="13"/>
      <c r="M25" s="13"/>
      <c r="O25" s="1"/>
    </row>
    <row r="26" spans="2:23" ht="28.5" customHeight="1">
      <c r="B26" s="216"/>
      <c r="C26" s="214"/>
      <c r="D26" s="233"/>
      <c r="E26" s="233"/>
      <c r="F26" s="233"/>
      <c r="G26" s="233"/>
      <c r="H26" s="233"/>
      <c r="I26" s="233"/>
      <c r="J26" s="233"/>
      <c r="K26" s="233"/>
      <c r="L26" s="13"/>
      <c r="M26" s="13"/>
      <c r="O26" s="1"/>
    </row>
    <row r="27" spans="2:23" ht="28.5" customHeight="1">
      <c r="B27" s="216"/>
      <c r="C27" s="232" t="s">
        <v>35</v>
      </c>
      <c r="D27" s="233"/>
      <c r="E27" s="233"/>
      <c r="F27" s="233"/>
      <c r="G27" s="233"/>
      <c r="H27" s="233"/>
      <c r="I27" s="233"/>
      <c r="J27" s="233"/>
      <c r="K27" s="233"/>
      <c r="L27" s="13"/>
      <c r="M27" s="13"/>
      <c r="O27" s="1"/>
    </row>
    <row r="28" spans="2:23" ht="28.5" customHeight="1">
      <c r="B28" s="216"/>
      <c r="C28" s="214"/>
      <c r="D28" s="233"/>
      <c r="E28" s="233"/>
      <c r="F28" s="233"/>
      <c r="G28" s="233"/>
      <c r="H28" s="233"/>
      <c r="I28" s="233"/>
      <c r="J28" s="233"/>
      <c r="K28" s="233"/>
      <c r="L28" s="13"/>
      <c r="M28" s="13"/>
      <c r="O28" s="1"/>
    </row>
    <row r="29" spans="2:23" ht="28.5" customHeight="1">
      <c r="B29" s="216"/>
      <c r="C29" s="232" t="s">
        <v>101</v>
      </c>
      <c r="D29" s="195"/>
      <c r="E29" s="234"/>
      <c r="F29" s="234"/>
      <c r="G29" s="234"/>
      <c r="H29" s="234"/>
      <c r="I29" s="234"/>
      <c r="J29" s="234"/>
      <c r="K29" s="235"/>
      <c r="L29" s="13"/>
      <c r="M29" s="13"/>
      <c r="O29" s="1"/>
    </row>
    <row r="30" spans="2:23" ht="28.5" customHeight="1">
      <c r="B30" s="216"/>
      <c r="C30" s="214"/>
      <c r="D30" s="236"/>
      <c r="E30" s="237"/>
      <c r="F30" s="237"/>
      <c r="G30" s="237"/>
      <c r="H30" s="237"/>
      <c r="I30" s="237"/>
      <c r="J30" s="237"/>
      <c r="K30" s="238"/>
      <c r="L30" s="13"/>
      <c r="M30" s="13"/>
      <c r="O30" s="1"/>
    </row>
    <row r="31" spans="2:23" ht="28.5" customHeight="1">
      <c r="B31" s="216"/>
      <c r="C31" s="232" t="s">
        <v>100</v>
      </c>
      <c r="D31" s="233"/>
      <c r="E31" s="233"/>
      <c r="F31" s="233"/>
      <c r="G31" s="233"/>
      <c r="H31" s="233"/>
      <c r="I31" s="233"/>
      <c r="J31" s="233"/>
      <c r="K31" s="233"/>
      <c r="L31" s="13"/>
      <c r="M31" s="13"/>
      <c r="O31" s="58"/>
      <c r="R31" s="57"/>
    </row>
    <row r="32" spans="2:23" ht="28.5" customHeight="1">
      <c r="B32" s="216"/>
      <c r="C32" s="214"/>
      <c r="D32" s="233"/>
      <c r="E32" s="233"/>
      <c r="F32" s="233"/>
      <c r="G32" s="233"/>
      <c r="H32" s="233"/>
      <c r="I32" s="233"/>
      <c r="J32" s="233"/>
      <c r="K32" s="233"/>
      <c r="O32" s="1"/>
    </row>
    <row r="33" spans="2:15">
      <c r="D33" s="5"/>
      <c r="L33" s="13"/>
      <c r="M33" s="13"/>
      <c r="O33" s="1"/>
    </row>
    <row r="34" spans="2:15">
      <c r="B34" s="216" t="s">
        <v>11</v>
      </c>
      <c r="C34" s="232" t="s">
        <v>10</v>
      </c>
      <c r="D34" s="233"/>
      <c r="E34" s="233"/>
      <c r="F34" s="233"/>
      <c r="G34" s="233"/>
      <c r="H34" s="233"/>
      <c r="I34" s="233"/>
      <c r="J34" s="233"/>
      <c r="K34" s="233"/>
      <c r="L34" s="13"/>
      <c r="M34" s="13"/>
      <c r="O34" s="1"/>
    </row>
    <row r="35" spans="2:15">
      <c r="B35" s="216"/>
      <c r="C35" s="232"/>
      <c r="D35" s="233"/>
      <c r="E35" s="233"/>
      <c r="F35" s="233"/>
      <c r="G35" s="233"/>
      <c r="H35" s="233"/>
      <c r="I35" s="233"/>
      <c r="J35" s="233"/>
      <c r="K35" s="233"/>
      <c r="L35" s="13"/>
      <c r="M35" s="13"/>
      <c r="O35" s="1"/>
    </row>
    <row r="36" spans="2:15" ht="18.75" customHeight="1">
      <c r="B36" s="216"/>
      <c r="C36" s="214"/>
      <c r="D36" s="233"/>
      <c r="E36" s="233"/>
      <c r="F36" s="233"/>
      <c r="G36" s="233"/>
      <c r="H36" s="233"/>
      <c r="I36" s="233"/>
      <c r="J36" s="233"/>
      <c r="K36" s="233"/>
      <c r="L36" s="13"/>
      <c r="M36" s="13"/>
      <c r="O36" s="1"/>
    </row>
    <row r="37" spans="2:15">
      <c r="B37" s="216"/>
      <c r="C37" s="232" t="s">
        <v>23</v>
      </c>
      <c r="D37" s="240"/>
      <c r="E37" s="233"/>
      <c r="F37" s="233"/>
      <c r="G37" s="233"/>
      <c r="H37" s="233"/>
      <c r="I37" s="233"/>
      <c r="J37" s="233"/>
      <c r="K37" s="233"/>
      <c r="L37" s="13"/>
      <c r="M37" s="13"/>
    </row>
    <row r="38" spans="2:15">
      <c r="B38" s="216"/>
      <c r="C38" s="214"/>
      <c r="D38" s="233"/>
      <c r="E38" s="233"/>
      <c r="F38" s="233"/>
      <c r="G38" s="233"/>
      <c r="H38" s="233"/>
      <c r="I38" s="233"/>
      <c r="J38" s="233"/>
      <c r="K38" s="233"/>
    </row>
    <row r="39" spans="2:15">
      <c r="D39" s="5"/>
      <c r="L39" s="13"/>
      <c r="M39" s="13"/>
    </row>
    <row r="40" spans="2:15">
      <c r="B40" s="216" t="s">
        <v>12</v>
      </c>
      <c r="C40" s="241" t="s">
        <v>14</v>
      </c>
      <c r="D40" s="233"/>
      <c r="E40" s="233"/>
      <c r="F40" s="233"/>
      <c r="G40" s="233"/>
      <c r="H40" s="233"/>
      <c r="I40" s="233"/>
      <c r="J40" s="233"/>
      <c r="K40" s="233"/>
      <c r="L40" s="13"/>
      <c r="M40" s="13"/>
    </row>
    <row r="41" spans="2:15">
      <c r="B41" s="216"/>
      <c r="C41" s="232"/>
      <c r="D41" s="233"/>
      <c r="E41" s="233"/>
      <c r="F41" s="233"/>
      <c r="G41" s="233"/>
      <c r="H41" s="233"/>
      <c r="I41" s="233"/>
      <c r="J41" s="233"/>
      <c r="K41" s="233"/>
      <c r="L41" s="13"/>
      <c r="M41" s="13"/>
    </row>
    <row r="42" spans="2:15">
      <c r="B42" s="216"/>
      <c r="C42" s="232"/>
      <c r="D42" s="233"/>
      <c r="E42" s="233"/>
      <c r="F42" s="233"/>
      <c r="G42" s="233"/>
      <c r="H42" s="233"/>
      <c r="I42" s="233"/>
      <c r="J42" s="233"/>
      <c r="K42" s="233"/>
    </row>
    <row r="43" spans="2:15">
      <c r="D43" s="5"/>
      <c r="L43" s="13"/>
      <c r="M43" s="13"/>
    </row>
    <row r="44" spans="2:15">
      <c r="B44" s="216" t="s">
        <v>13</v>
      </c>
      <c r="C44" s="232" t="s">
        <v>25</v>
      </c>
      <c r="D44" s="233"/>
      <c r="E44" s="233"/>
      <c r="F44" s="233"/>
      <c r="G44" s="233"/>
      <c r="H44" s="233"/>
      <c r="I44" s="233"/>
      <c r="J44" s="233"/>
      <c r="K44" s="233"/>
      <c r="L44" s="13"/>
      <c r="M44" s="13"/>
    </row>
    <row r="45" spans="2:15">
      <c r="B45" s="216"/>
      <c r="C45" s="232"/>
      <c r="D45" s="233"/>
      <c r="E45" s="233"/>
      <c r="F45" s="233"/>
      <c r="G45" s="233"/>
      <c r="H45" s="233"/>
      <c r="I45" s="233"/>
      <c r="J45" s="233"/>
      <c r="K45" s="233"/>
      <c r="L45" s="13"/>
      <c r="M45" s="13"/>
    </row>
    <row r="46" spans="2:15">
      <c r="B46" s="216"/>
      <c r="C46" s="232"/>
      <c r="D46" s="233"/>
      <c r="E46" s="233"/>
      <c r="F46" s="233"/>
      <c r="G46" s="233"/>
      <c r="H46" s="233"/>
      <c r="I46" s="233"/>
      <c r="J46" s="233"/>
      <c r="K46" s="233"/>
    </row>
    <row r="47" spans="2:15">
      <c r="D47" s="5"/>
    </row>
    <row r="48" spans="2:15">
      <c r="B48" s="216" t="s">
        <v>33</v>
      </c>
      <c r="C48" s="239" t="s">
        <v>34</v>
      </c>
      <c r="D48" s="233"/>
      <c r="E48" s="233"/>
      <c r="F48" s="233"/>
      <c r="G48" s="233"/>
      <c r="H48" s="233"/>
      <c r="I48" s="233"/>
      <c r="J48" s="233"/>
      <c r="K48" s="233"/>
    </row>
    <row r="49" spans="2:11">
      <c r="B49" s="216"/>
      <c r="C49" s="232"/>
      <c r="D49" s="233"/>
      <c r="E49" s="233"/>
      <c r="F49" s="233"/>
      <c r="G49" s="233"/>
      <c r="H49" s="233"/>
      <c r="I49" s="233"/>
      <c r="J49" s="233"/>
      <c r="K49" s="233"/>
    </row>
    <row r="50" spans="2:11">
      <c r="B50" s="216"/>
      <c r="C50" s="232"/>
      <c r="D50" s="233"/>
      <c r="E50" s="233"/>
      <c r="F50" s="233"/>
      <c r="G50" s="233"/>
      <c r="H50" s="233"/>
      <c r="I50" s="233"/>
      <c r="J50" s="233"/>
      <c r="K50" s="233"/>
    </row>
    <row r="51" spans="2:11">
      <c r="D51" s="5"/>
    </row>
  </sheetData>
  <sheetProtection sheet="1" selectLockedCells="1"/>
  <mergeCells count="61">
    <mergeCell ref="B48:B50"/>
    <mergeCell ref="C48:C50"/>
    <mergeCell ref="D48:K50"/>
    <mergeCell ref="D34:K36"/>
    <mergeCell ref="C37:C38"/>
    <mergeCell ref="D37:K38"/>
    <mergeCell ref="B44:B46"/>
    <mergeCell ref="C44:C46"/>
    <mergeCell ref="D44:K46"/>
    <mergeCell ref="B40:B42"/>
    <mergeCell ref="C40:C42"/>
    <mergeCell ref="D40:K42"/>
    <mergeCell ref="B34:B38"/>
    <mergeCell ref="C34:C36"/>
    <mergeCell ref="B21:B32"/>
    <mergeCell ref="C21:C22"/>
    <mergeCell ref="D21:K22"/>
    <mergeCell ref="C23:C24"/>
    <mergeCell ref="D23:K24"/>
    <mergeCell ref="C25:C26"/>
    <mergeCell ref="D25:K26"/>
    <mergeCell ref="C27:C28"/>
    <mergeCell ref="D27:K28"/>
    <mergeCell ref="C31:C32"/>
    <mergeCell ref="D31:K32"/>
    <mergeCell ref="C29:C30"/>
    <mergeCell ref="D29:K30"/>
    <mergeCell ref="O5:O6"/>
    <mergeCell ref="P5:R6"/>
    <mergeCell ref="U5:W6"/>
    <mergeCell ref="I6:K6"/>
    <mergeCell ref="N3:N6"/>
    <mergeCell ref="O3:O4"/>
    <mergeCell ref="P3:R4"/>
    <mergeCell ref="U3:W4"/>
    <mergeCell ref="B15:B18"/>
    <mergeCell ref="C15:C18"/>
    <mergeCell ref="D15:K18"/>
    <mergeCell ref="C10:C13"/>
    <mergeCell ref="B5:B13"/>
    <mergeCell ref="C5:C8"/>
    <mergeCell ref="I5:K5"/>
    <mergeCell ref="R7:R10"/>
    <mergeCell ref="U7:U10"/>
    <mergeCell ref="W7:W9"/>
    <mergeCell ref="I8:K8"/>
    <mergeCell ref="D9:K9"/>
    <mergeCell ref="D10:K13"/>
    <mergeCell ref="O11:O18"/>
    <mergeCell ref="R11:R18"/>
    <mergeCell ref="U11:U18"/>
    <mergeCell ref="I7:K7"/>
    <mergeCell ref="N7:N18"/>
    <mergeCell ref="O7:O10"/>
    <mergeCell ref="V11:V17"/>
    <mergeCell ref="W11:W17"/>
    <mergeCell ref="D1:E1"/>
    <mergeCell ref="F1:I1"/>
    <mergeCell ref="F2:I2"/>
    <mergeCell ref="O2:R2"/>
    <mergeCell ref="U2:W2"/>
  </mergeCells>
  <phoneticPr fontId="2"/>
  <pageMargins left="0.61" right="0.37" top="0.81" bottom="0.31496062992125984" header="0.27559055118110237" footer="0.19685039370078741"/>
  <pageSetup paperSize="8" scale="70" orientation="landscape" verticalDpi="0" r:id="rId1"/>
  <headerFooter>
    <oddHeader>&amp;C&amp;"-,太字"&amp;24創業計画書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R29"/>
  <sheetViews>
    <sheetView showGridLines="0" zoomScale="85" zoomScaleNormal="85" workbookViewId="0">
      <selection activeCell="C6" sqref="C6"/>
    </sheetView>
  </sheetViews>
  <sheetFormatPr defaultRowHeight="18.75"/>
  <cols>
    <col min="1" max="1" width="2.875" style="21" customWidth="1"/>
    <col min="2" max="2" width="7.375" style="21" customWidth="1"/>
    <col min="3" max="3" width="6.75" style="21" customWidth="1"/>
    <col min="4" max="4" width="2.625" style="21" customWidth="1"/>
    <col min="5" max="5" width="6.5" style="21" customWidth="1"/>
    <col min="6" max="6" width="3" style="21" customWidth="1"/>
    <col min="7" max="7" width="6.375" style="21" customWidth="1"/>
    <col min="8" max="8" width="3.125" style="21" customWidth="1"/>
    <col min="9" max="9" width="6.5" style="21" customWidth="1"/>
    <col min="10" max="10" width="3.125" style="21" customWidth="1"/>
    <col min="11" max="11" width="10.375" style="21" customWidth="1"/>
    <col min="12" max="12" width="3.25" style="21" customWidth="1"/>
    <col min="13" max="13" width="10.5" style="21" customWidth="1"/>
    <col min="14" max="14" width="2.875" style="53" customWidth="1"/>
    <col min="15" max="15" width="7.5" style="53" customWidth="1"/>
    <col min="16" max="16" width="2.375" style="21" customWidth="1"/>
    <col min="17" max="17" width="7.25" style="21" customWidth="1"/>
    <col min="18" max="18" width="9.25" style="21" customWidth="1"/>
    <col min="19" max="19" width="2.875" style="21" customWidth="1"/>
    <col min="20" max="20" width="6.625" style="21" customWidth="1"/>
    <col min="21" max="21" width="2.875" style="21" customWidth="1"/>
    <col min="22" max="22" width="6.375" style="21" customWidth="1"/>
    <col min="23" max="23" width="3.25" style="21" customWidth="1"/>
    <col min="24" max="24" width="6.875" style="21" customWidth="1"/>
    <col min="25" max="25" width="3.125" style="21" customWidth="1"/>
    <col min="26" max="26" width="10.25" style="21" customWidth="1"/>
    <col min="27" max="27" width="3.25" style="21" customWidth="1"/>
    <col min="28" max="28" width="10.625" style="21" bestFit="1" customWidth="1"/>
    <col min="29" max="29" width="2.625" style="53" customWidth="1"/>
    <col min="30" max="30" width="7.625" style="53" customWidth="1"/>
    <col min="31" max="31" width="2.75" style="21" customWidth="1"/>
    <col min="32" max="32" width="7.375" style="21" customWidth="1"/>
    <col min="33" max="33" width="6.5" style="21" customWidth="1"/>
    <col min="34" max="34" width="3" style="21" customWidth="1"/>
    <col min="35" max="35" width="6.125" style="21" customWidth="1"/>
    <col min="36" max="36" width="3.125" style="21" customWidth="1"/>
    <col min="37" max="37" width="6.125" style="21" customWidth="1"/>
    <col min="38" max="38" width="3.125" style="21" customWidth="1"/>
    <col min="39" max="39" width="7" style="21" customWidth="1"/>
    <col min="40" max="40" width="3.75" style="21" customWidth="1"/>
    <col min="41" max="41" width="10" style="21" customWidth="1"/>
    <col min="42" max="42" width="3.375" style="21" customWidth="1"/>
    <col min="43" max="43" width="10.5" style="21" customWidth="1"/>
    <col min="44" max="44" width="2.875" style="21" customWidth="1"/>
    <col min="45" max="16384" width="9" style="21"/>
  </cols>
  <sheetData>
    <row r="1" spans="1:44" ht="12" customHeight="1">
      <c r="C1" s="113"/>
      <c r="D1" s="113"/>
      <c r="E1" s="113"/>
      <c r="F1" s="113"/>
      <c r="G1" s="113"/>
      <c r="H1" s="113"/>
      <c r="I1" s="113"/>
      <c r="J1" s="113"/>
      <c r="K1" s="113"/>
      <c r="R1" s="113"/>
      <c r="S1" s="113"/>
      <c r="T1" s="113"/>
      <c r="U1" s="113"/>
      <c r="V1" s="113"/>
      <c r="W1" s="113"/>
      <c r="X1" s="113"/>
      <c r="Y1" s="113"/>
      <c r="Z1" s="113"/>
      <c r="AG1" s="113"/>
      <c r="AH1" s="113"/>
      <c r="AI1" s="113"/>
      <c r="AJ1" s="113"/>
      <c r="AK1" s="113"/>
      <c r="AL1" s="113"/>
      <c r="AM1" s="113"/>
      <c r="AN1" s="113"/>
      <c r="AO1" s="113"/>
    </row>
    <row r="2" spans="1:44" ht="33" customHeight="1">
      <c r="B2" s="120" t="s">
        <v>77</v>
      </c>
      <c r="H2" s="123"/>
      <c r="I2" s="264" t="s">
        <v>84</v>
      </c>
      <c r="J2" s="265"/>
      <c r="K2" s="265"/>
      <c r="L2" s="265"/>
      <c r="M2" s="265"/>
      <c r="N2" s="142"/>
      <c r="O2" s="142"/>
      <c r="T2" s="124"/>
      <c r="U2" s="125"/>
      <c r="V2" s="125"/>
      <c r="W2" s="125"/>
      <c r="X2" s="125"/>
      <c r="AF2" s="116"/>
    </row>
    <row r="3" spans="1:44" ht="35.25" customHeight="1">
      <c r="B3" s="266" t="s">
        <v>31</v>
      </c>
      <c r="C3" s="266"/>
      <c r="D3" s="266"/>
      <c r="E3" s="266"/>
      <c r="F3" s="266"/>
      <c r="G3" s="266"/>
      <c r="H3" s="266"/>
      <c r="I3" s="266"/>
      <c r="J3" s="266"/>
      <c r="K3" s="266"/>
      <c r="L3" s="266"/>
      <c r="M3" s="266"/>
      <c r="N3" s="97"/>
      <c r="O3" s="97"/>
      <c r="Q3" s="266" t="s">
        <v>70</v>
      </c>
      <c r="R3" s="266"/>
      <c r="S3" s="266"/>
      <c r="T3" s="266"/>
      <c r="U3" s="266"/>
      <c r="V3" s="266"/>
      <c r="W3" s="266"/>
      <c r="X3" s="266"/>
      <c r="Y3" s="266"/>
      <c r="Z3" s="266"/>
      <c r="AA3" s="266"/>
      <c r="AB3" s="266"/>
      <c r="AC3" s="97"/>
      <c r="AD3" s="97"/>
      <c r="AF3" s="266" t="s">
        <v>71</v>
      </c>
      <c r="AG3" s="266"/>
      <c r="AH3" s="266"/>
      <c r="AI3" s="266"/>
      <c r="AJ3" s="266"/>
      <c r="AK3" s="266"/>
      <c r="AL3" s="266"/>
      <c r="AM3" s="266"/>
      <c r="AN3" s="266"/>
      <c r="AO3" s="266"/>
      <c r="AP3" s="266"/>
      <c r="AQ3" s="266"/>
    </row>
    <row r="4" spans="1:44" s="53" customFormat="1" ht="24" customHeight="1">
      <c r="B4" s="97"/>
      <c r="C4" s="275" t="s">
        <v>87</v>
      </c>
      <c r="D4" s="275"/>
      <c r="E4" s="275"/>
      <c r="F4" s="275"/>
      <c r="G4" s="275"/>
      <c r="H4" s="275"/>
      <c r="I4" s="275"/>
      <c r="J4" s="97"/>
      <c r="K4" s="117" t="s">
        <v>78</v>
      </c>
      <c r="L4" s="97"/>
      <c r="M4" s="273" t="s">
        <v>74</v>
      </c>
      <c r="N4" s="143"/>
      <c r="O4" s="143"/>
      <c r="Q4" s="97"/>
      <c r="R4" s="275" t="s">
        <v>87</v>
      </c>
      <c r="S4" s="275"/>
      <c r="T4" s="275"/>
      <c r="U4" s="275"/>
      <c r="V4" s="275"/>
      <c r="W4" s="275"/>
      <c r="X4" s="275"/>
      <c r="Y4" s="97"/>
      <c r="Z4" s="117" t="s">
        <v>78</v>
      </c>
      <c r="AA4" s="97"/>
      <c r="AB4" s="273" t="s">
        <v>74</v>
      </c>
      <c r="AC4" s="143"/>
      <c r="AD4" s="143"/>
      <c r="AF4" s="97"/>
      <c r="AG4" s="275" t="s">
        <v>87</v>
      </c>
      <c r="AH4" s="275"/>
      <c r="AI4" s="275"/>
      <c r="AJ4" s="275"/>
      <c r="AK4" s="275"/>
      <c r="AL4" s="275"/>
      <c r="AM4" s="275"/>
      <c r="AN4" s="97"/>
      <c r="AO4" s="117" t="s">
        <v>78</v>
      </c>
      <c r="AP4" s="97"/>
      <c r="AQ4" s="273" t="s">
        <v>74</v>
      </c>
    </row>
    <row r="5" spans="1:44" ht="18.75" customHeight="1">
      <c r="C5" s="115" t="s">
        <v>83</v>
      </c>
      <c r="D5" s="119"/>
      <c r="E5" s="138" t="s">
        <v>81</v>
      </c>
      <c r="F5" s="139"/>
      <c r="G5" s="138" t="s">
        <v>80</v>
      </c>
      <c r="H5" s="139"/>
      <c r="I5" s="138" t="s">
        <v>82</v>
      </c>
      <c r="J5" s="113"/>
      <c r="K5" s="118" t="s">
        <v>79</v>
      </c>
      <c r="M5" s="274"/>
      <c r="N5" s="96"/>
      <c r="O5" s="96"/>
      <c r="R5" s="115" t="s">
        <v>83</v>
      </c>
      <c r="S5" s="119"/>
      <c r="T5" s="138" t="s">
        <v>81</v>
      </c>
      <c r="U5" s="139"/>
      <c r="V5" s="138" t="s">
        <v>80</v>
      </c>
      <c r="W5" s="139"/>
      <c r="X5" s="138" t="s">
        <v>82</v>
      </c>
      <c r="Y5" s="113"/>
      <c r="Z5" s="118" t="s">
        <v>79</v>
      </c>
      <c r="AB5" s="274"/>
      <c r="AC5" s="96"/>
      <c r="AD5" s="96"/>
      <c r="AG5" s="115" t="s">
        <v>83</v>
      </c>
      <c r="AH5" s="119"/>
      <c r="AI5" s="138" t="s">
        <v>81</v>
      </c>
      <c r="AJ5" s="139"/>
      <c r="AK5" s="138" t="s">
        <v>80</v>
      </c>
      <c r="AL5" s="139"/>
      <c r="AM5" s="138" t="s">
        <v>82</v>
      </c>
      <c r="AN5" s="113"/>
      <c r="AO5" s="118" t="s">
        <v>79</v>
      </c>
      <c r="AQ5" s="274"/>
    </row>
    <row r="6" spans="1:44" ht="42" customHeight="1">
      <c r="B6" s="61" t="s">
        <v>72</v>
      </c>
      <c r="C6" s="137"/>
      <c r="D6" s="114" t="s">
        <v>68</v>
      </c>
      <c r="E6" s="140"/>
      <c r="F6" s="114" t="s">
        <v>68</v>
      </c>
      <c r="G6" s="140"/>
      <c r="H6" s="114" t="s">
        <v>68</v>
      </c>
      <c r="I6" s="140"/>
      <c r="J6" s="114" t="s">
        <v>68</v>
      </c>
      <c r="K6" s="141"/>
      <c r="L6" s="114" t="s">
        <v>60</v>
      </c>
      <c r="M6" s="122">
        <f>(C6*E6*G6*I6)*K6</f>
        <v>0</v>
      </c>
      <c r="N6" s="144"/>
      <c r="O6" s="144"/>
      <c r="Q6" s="61" t="s">
        <v>72</v>
      </c>
      <c r="R6" s="137"/>
      <c r="S6" s="114" t="s">
        <v>68</v>
      </c>
      <c r="T6" s="140"/>
      <c r="U6" s="114" t="s">
        <v>68</v>
      </c>
      <c r="V6" s="140"/>
      <c r="W6" s="114" t="s">
        <v>68</v>
      </c>
      <c r="X6" s="140"/>
      <c r="Y6" s="114" t="s">
        <v>68</v>
      </c>
      <c r="Z6" s="141"/>
      <c r="AA6" s="114" t="s">
        <v>60</v>
      </c>
      <c r="AB6" s="122">
        <f>(R6*T6*V6*X6)*Z6</f>
        <v>0</v>
      </c>
      <c r="AC6" s="144"/>
      <c r="AD6" s="144"/>
      <c r="AF6" s="61" t="s">
        <v>72</v>
      </c>
      <c r="AG6" s="137"/>
      <c r="AH6" s="114" t="s">
        <v>68</v>
      </c>
      <c r="AI6" s="140"/>
      <c r="AJ6" s="114" t="s">
        <v>68</v>
      </c>
      <c r="AK6" s="140"/>
      <c r="AL6" s="114" t="s">
        <v>68</v>
      </c>
      <c r="AM6" s="140"/>
      <c r="AN6" s="114" t="s">
        <v>68</v>
      </c>
      <c r="AO6" s="141"/>
      <c r="AP6" s="114" t="s">
        <v>60</v>
      </c>
      <c r="AQ6" s="122">
        <f>(AG6*AI6*AK6*AM6)*AO6</f>
        <v>0</v>
      </c>
    </row>
    <row r="7" spans="1:44" ht="42" customHeight="1">
      <c r="B7" s="61" t="s">
        <v>73</v>
      </c>
      <c r="C7" s="137"/>
      <c r="D7" s="114" t="s">
        <v>68</v>
      </c>
      <c r="E7" s="140"/>
      <c r="F7" s="114" t="s">
        <v>68</v>
      </c>
      <c r="G7" s="140"/>
      <c r="H7" s="114" t="s">
        <v>68</v>
      </c>
      <c r="I7" s="140"/>
      <c r="J7" s="114" t="s">
        <v>68</v>
      </c>
      <c r="K7" s="141"/>
      <c r="L7" s="114" t="s">
        <v>60</v>
      </c>
      <c r="M7" s="122">
        <f>(C7*E7*G7*I7)*K7</f>
        <v>0</v>
      </c>
      <c r="N7" s="144"/>
      <c r="O7" s="144"/>
      <c r="Q7" s="61" t="s">
        <v>73</v>
      </c>
      <c r="R7" s="137"/>
      <c r="S7" s="114" t="s">
        <v>68</v>
      </c>
      <c r="T7" s="140"/>
      <c r="U7" s="114" t="s">
        <v>68</v>
      </c>
      <c r="V7" s="140"/>
      <c r="W7" s="114" t="s">
        <v>68</v>
      </c>
      <c r="X7" s="140"/>
      <c r="Y7" s="114" t="s">
        <v>68</v>
      </c>
      <c r="Z7" s="141"/>
      <c r="AA7" s="114" t="s">
        <v>60</v>
      </c>
      <c r="AB7" s="122">
        <f>(R7*T7*V7*X7)*Z7</f>
        <v>0</v>
      </c>
      <c r="AC7" s="144"/>
      <c r="AD7" s="144"/>
      <c r="AF7" s="61" t="s">
        <v>73</v>
      </c>
      <c r="AG7" s="137"/>
      <c r="AH7" s="114" t="s">
        <v>68</v>
      </c>
      <c r="AI7" s="140"/>
      <c r="AJ7" s="114" t="s">
        <v>68</v>
      </c>
      <c r="AK7" s="140"/>
      <c r="AL7" s="114" t="s">
        <v>68</v>
      </c>
      <c r="AM7" s="140"/>
      <c r="AN7" s="114" t="s">
        <v>68</v>
      </c>
      <c r="AO7" s="141"/>
      <c r="AP7" s="114" t="s">
        <v>60</v>
      </c>
      <c r="AQ7" s="122">
        <f>(AG7*AI7*AK7*AM7)*AO7</f>
        <v>0</v>
      </c>
    </row>
    <row r="8" spans="1:44">
      <c r="C8" s="113"/>
      <c r="D8" s="113"/>
      <c r="E8" s="113">
        <f>C7*E7</f>
        <v>0</v>
      </c>
      <c r="F8" s="113"/>
      <c r="G8" s="113">
        <f>E8*G7</f>
        <v>0</v>
      </c>
      <c r="H8" s="113"/>
      <c r="I8" s="113">
        <f>G8*I7</f>
        <v>0</v>
      </c>
      <c r="J8" s="113"/>
      <c r="K8" s="276" t="s">
        <v>69</v>
      </c>
      <c r="L8" s="276"/>
      <c r="M8" s="121">
        <f>SUM(M6:M7)</f>
        <v>0</v>
      </c>
      <c r="N8" s="145"/>
      <c r="O8" s="145"/>
      <c r="R8" s="113"/>
      <c r="S8" s="113"/>
      <c r="T8" s="113">
        <f>R7*T7</f>
        <v>0</v>
      </c>
      <c r="U8" s="113"/>
      <c r="V8" s="113">
        <f>T8*V7</f>
        <v>0</v>
      </c>
      <c r="W8" s="113"/>
      <c r="X8" s="113">
        <f>V8*X7</f>
        <v>0</v>
      </c>
      <c r="Y8" s="113"/>
      <c r="Z8" s="276" t="s">
        <v>69</v>
      </c>
      <c r="AA8" s="276"/>
      <c r="AB8" s="121">
        <f>SUM(AB6:AB7)</f>
        <v>0</v>
      </c>
      <c r="AC8" s="145"/>
      <c r="AD8" s="145"/>
      <c r="AG8" s="113"/>
      <c r="AH8" s="113"/>
      <c r="AI8" s="113">
        <f>AG7*AI7</f>
        <v>0</v>
      </c>
      <c r="AJ8" s="113"/>
      <c r="AK8" s="113">
        <f>AI8*AK7</f>
        <v>0</v>
      </c>
      <c r="AL8" s="113"/>
      <c r="AM8" s="113">
        <f>AK8*AM7</f>
        <v>0</v>
      </c>
      <c r="AN8" s="113"/>
      <c r="AO8" s="276" t="s">
        <v>69</v>
      </c>
      <c r="AP8" s="276"/>
      <c r="AQ8" s="121">
        <f>SUM(AQ6:AQ7)</f>
        <v>0</v>
      </c>
    </row>
    <row r="9" spans="1:44">
      <c r="C9" s="113"/>
      <c r="D9" s="113"/>
      <c r="E9" s="113"/>
      <c r="F9" s="113"/>
      <c r="G9" s="113"/>
      <c r="H9" s="113"/>
      <c r="I9" s="113"/>
      <c r="J9" s="113"/>
      <c r="K9" s="267" t="s">
        <v>86</v>
      </c>
      <c r="L9" s="267"/>
      <c r="M9" s="126">
        <f>(C6*E6*G6*I6)+(C7*E7*G7*I7)</f>
        <v>0</v>
      </c>
      <c r="N9" s="155"/>
      <c r="O9" s="155"/>
      <c r="R9" s="113"/>
      <c r="S9" s="113"/>
      <c r="T9" s="113"/>
      <c r="U9" s="113"/>
      <c r="V9" s="113"/>
      <c r="W9" s="113"/>
      <c r="X9" s="113"/>
      <c r="Y9" s="113"/>
      <c r="Z9" s="267" t="s">
        <v>86</v>
      </c>
      <c r="AA9" s="267"/>
      <c r="AB9" s="126">
        <f>(R6*T6*V6*X6)+(R7*T7*V7*X7)</f>
        <v>0</v>
      </c>
      <c r="AC9" s="155"/>
      <c r="AD9" s="155"/>
      <c r="AG9" s="113"/>
      <c r="AH9" s="113"/>
      <c r="AI9" s="113"/>
      <c r="AJ9" s="113"/>
      <c r="AK9" s="113"/>
      <c r="AL9" s="113"/>
      <c r="AM9" s="113"/>
      <c r="AN9" s="113"/>
      <c r="AO9" s="267" t="s">
        <v>86</v>
      </c>
      <c r="AP9" s="267"/>
      <c r="AQ9" s="126">
        <f>(AG6*AI6*AK6*AM6)+(AG7*AI7*AK7*AM7)</f>
        <v>0</v>
      </c>
    </row>
    <row r="10" spans="1:44">
      <c r="C10" s="113"/>
      <c r="D10" s="113"/>
      <c r="E10" s="113"/>
      <c r="F10" s="113"/>
      <c r="G10" s="113"/>
      <c r="H10" s="113"/>
      <c r="I10" s="113"/>
      <c r="J10" s="113"/>
      <c r="K10" s="267" t="s">
        <v>85</v>
      </c>
      <c r="L10" s="267"/>
      <c r="M10" s="121" t="e">
        <f>M8/M9</f>
        <v>#DIV/0!</v>
      </c>
      <c r="N10" s="145"/>
      <c r="O10" s="145"/>
      <c r="R10" s="113"/>
      <c r="S10" s="113"/>
      <c r="T10" s="113"/>
      <c r="U10" s="113"/>
      <c r="V10" s="113"/>
      <c r="W10" s="113"/>
      <c r="X10" s="113"/>
      <c r="Y10" s="113"/>
      <c r="Z10" s="267" t="s">
        <v>85</v>
      </c>
      <c r="AA10" s="267"/>
      <c r="AB10" s="121" t="e">
        <f>AB8/AB9</f>
        <v>#DIV/0!</v>
      </c>
      <c r="AC10" s="145"/>
      <c r="AD10" s="145"/>
      <c r="AG10" s="113"/>
      <c r="AH10" s="113"/>
      <c r="AI10" s="113"/>
      <c r="AJ10" s="113"/>
      <c r="AK10" s="113"/>
      <c r="AL10" s="113"/>
      <c r="AM10" s="113"/>
      <c r="AN10" s="113"/>
      <c r="AO10" s="267" t="s">
        <v>85</v>
      </c>
      <c r="AP10" s="267"/>
      <c r="AQ10" s="121" t="e">
        <f>AQ8/AQ9</f>
        <v>#DIV/0!</v>
      </c>
    </row>
    <row r="11" spans="1:44" ht="26.25" customHeight="1">
      <c r="C11" s="113"/>
      <c r="D11" s="113"/>
      <c r="E11" s="113"/>
      <c r="F11" s="113"/>
      <c r="G11" s="113"/>
      <c r="H11" s="113"/>
      <c r="I11" s="113"/>
      <c r="J11" s="113"/>
      <c r="K11" s="113"/>
      <c r="R11" s="113"/>
      <c r="S11" s="113"/>
      <c r="T11" s="113"/>
      <c r="U11" s="113"/>
      <c r="V11" s="113"/>
      <c r="W11" s="113"/>
      <c r="X11" s="113"/>
      <c r="Y11" s="113"/>
      <c r="Z11" s="113"/>
      <c r="AG11" s="113"/>
      <c r="AH11" s="113"/>
      <c r="AI11" s="113"/>
      <c r="AJ11" s="113"/>
      <c r="AK11" s="113"/>
      <c r="AL11" s="113"/>
      <c r="AM11" s="113"/>
      <c r="AN11" s="113"/>
      <c r="AO11" s="113"/>
    </row>
    <row r="12" spans="1:44" ht="56.25" customHeight="1">
      <c r="C12" s="113"/>
      <c r="D12" s="113"/>
      <c r="E12" s="113"/>
      <c r="F12" s="113"/>
      <c r="G12" s="113"/>
      <c r="H12" s="113"/>
      <c r="I12" s="113"/>
      <c r="J12" s="113"/>
      <c r="K12" s="113"/>
      <c r="R12" s="113"/>
      <c r="S12" s="113"/>
      <c r="T12" s="113"/>
      <c r="U12" s="113"/>
      <c r="V12" s="113"/>
      <c r="W12" s="113"/>
      <c r="X12" s="113"/>
      <c r="Y12" s="113"/>
      <c r="Z12" s="113"/>
      <c r="AG12" s="113"/>
      <c r="AH12" s="113"/>
      <c r="AI12" s="113"/>
      <c r="AJ12" s="113"/>
      <c r="AK12" s="113"/>
      <c r="AL12" s="113"/>
      <c r="AM12" s="113"/>
      <c r="AN12" s="113"/>
      <c r="AO12" s="113"/>
    </row>
    <row r="13" spans="1:44" ht="24">
      <c r="A13" s="148"/>
      <c r="B13" s="277" t="s">
        <v>95</v>
      </c>
      <c r="C13" s="277"/>
      <c r="D13" s="277"/>
      <c r="E13" s="277"/>
      <c r="F13" s="277"/>
      <c r="G13" s="277"/>
      <c r="H13" s="277"/>
      <c r="I13" s="277"/>
      <c r="J13" s="277"/>
      <c r="K13" s="277"/>
      <c r="L13" s="277"/>
      <c r="M13" s="277"/>
      <c r="N13" s="147"/>
      <c r="O13" s="97"/>
      <c r="P13" s="148"/>
      <c r="Q13" s="277" t="s">
        <v>95</v>
      </c>
      <c r="R13" s="277"/>
      <c r="S13" s="277"/>
      <c r="T13" s="277"/>
      <c r="U13" s="277"/>
      <c r="V13" s="277"/>
      <c r="W13" s="277"/>
      <c r="X13" s="277"/>
      <c r="Y13" s="277"/>
      <c r="Z13" s="277"/>
      <c r="AA13" s="277"/>
      <c r="AB13" s="277"/>
      <c r="AC13" s="147"/>
      <c r="AD13" s="97"/>
      <c r="AE13" s="148"/>
      <c r="AF13" s="277" t="s">
        <v>95</v>
      </c>
      <c r="AG13" s="277"/>
      <c r="AH13" s="277"/>
      <c r="AI13" s="277"/>
      <c r="AJ13" s="277"/>
      <c r="AK13" s="277"/>
      <c r="AL13" s="277"/>
      <c r="AM13" s="277"/>
      <c r="AN13" s="277"/>
      <c r="AO13" s="277"/>
      <c r="AP13" s="277"/>
      <c r="AQ13" s="277"/>
      <c r="AR13" s="148"/>
    </row>
    <row r="14" spans="1:44" ht="18.75" customHeight="1">
      <c r="A14" s="148"/>
      <c r="B14" s="282" t="s">
        <v>98</v>
      </c>
      <c r="C14" s="278" t="s">
        <v>75</v>
      </c>
      <c r="D14" s="279"/>
      <c r="E14" s="279"/>
      <c r="F14" s="279"/>
      <c r="G14" s="280"/>
      <c r="H14" s="281" t="s">
        <v>76</v>
      </c>
      <c r="I14" s="281"/>
      <c r="J14" s="281"/>
      <c r="K14" s="281"/>
      <c r="L14" s="281"/>
      <c r="M14" s="281"/>
      <c r="N14" s="152"/>
      <c r="O14" s="49"/>
      <c r="P14" s="148"/>
      <c r="Q14" s="282" t="s">
        <v>98</v>
      </c>
      <c r="R14" s="278" t="s">
        <v>75</v>
      </c>
      <c r="S14" s="279"/>
      <c r="T14" s="279"/>
      <c r="U14" s="279"/>
      <c r="V14" s="280"/>
      <c r="W14" s="281" t="s">
        <v>76</v>
      </c>
      <c r="X14" s="281"/>
      <c r="Y14" s="281"/>
      <c r="Z14" s="281"/>
      <c r="AA14" s="281"/>
      <c r="AB14" s="281"/>
      <c r="AC14" s="152"/>
      <c r="AD14" s="49"/>
      <c r="AE14" s="148"/>
      <c r="AF14" s="282" t="s">
        <v>98</v>
      </c>
      <c r="AG14" s="278" t="s">
        <v>75</v>
      </c>
      <c r="AH14" s="279"/>
      <c r="AI14" s="279"/>
      <c r="AJ14" s="279"/>
      <c r="AK14" s="280"/>
      <c r="AL14" s="281" t="s">
        <v>76</v>
      </c>
      <c r="AM14" s="281"/>
      <c r="AN14" s="281"/>
      <c r="AO14" s="281"/>
      <c r="AP14" s="281"/>
      <c r="AQ14" s="281"/>
      <c r="AR14" s="148"/>
    </row>
    <row r="15" spans="1:44" ht="63" customHeight="1">
      <c r="A15" s="148"/>
      <c r="B15" s="282"/>
      <c r="C15" s="269" t="s">
        <v>88</v>
      </c>
      <c r="D15" s="270"/>
      <c r="E15" s="270"/>
      <c r="F15" s="270"/>
      <c r="G15" s="271"/>
      <c r="H15" s="268"/>
      <c r="I15" s="268"/>
      <c r="J15" s="268"/>
      <c r="K15" s="268"/>
      <c r="L15" s="268"/>
      <c r="M15" s="268"/>
      <c r="N15" s="153"/>
      <c r="O15" s="146"/>
      <c r="P15" s="148"/>
      <c r="Q15" s="282"/>
      <c r="R15" s="269" t="s">
        <v>88</v>
      </c>
      <c r="S15" s="270"/>
      <c r="T15" s="270"/>
      <c r="U15" s="270"/>
      <c r="V15" s="271"/>
      <c r="W15" s="268"/>
      <c r="X15" s="268"/>
      <c r="Y15" s="268"/>
      <c r="Z15" s="268"/>
      <c r="AA15" s="268"/>
      <c r="AB15" s="268"/>
      <c r="AC15" s="153"/>
      <c r="AD15" s="146"/>
      <c r="AE15" s="148"/>
      <c r="AF15" s="282"/>
      <c r="AG15" s="269" t="s">
        <v>88</v>
      </c>
      <c r="AH15" s="270"/>
      <c r="AI15" s="270"/>
      <c r="AJ15" s="270"/>
      <c r="AK15" s="271"/>
      <c r="AL15" s="268"/>
      <c r="AM15" s="268"/>
      <c r="AN15" s="268"/>
      <c r="AO15" s="268"/>
      <c r="AP15" s="268"/>
      <c r="AQ15" s="268"/>
      <c r="AR15" s="148"/>
    </row>
    <row r="16" spans="1:44" ht="63" customHeight="1">
      <c r="A16" s="148"/>
      <c r="B16" s="282"/>
      <c r="C16" s="269" t="s">
        <v>89</v>
      </c>
      <c r="D16" s="270"/>
      <c r="E16" s="270"/>
      <c r="F16" s="270"/>
      <c r="G16" s="271"/>
      <c r="H16" s="268"/>
      <c r="I16" s="268"/>
      <c r="J16" s="268"/>
      <c r="K16" s="268"/>
      <c r="L16" s="268"/>
      <c r="M16" s="268"/>
      <c r="N16" s="153"/>
      <c r="O16" s="146"/>
      <c r="P16" s="148"/>
      <c r="Q16" s="282"/>
      <c r="R16" s="269" t="s">
        <v>89</v>
      </c>
      <c r="S16" s="270"/>
      <c r="T16" s="270"/>
      <c r="U16" s="270"/>
      <c r="V16" s="271"/>
      <c r="W16" s="268"/>
      <c r="X16" s="268"/>
      <c r="Y16" s="268"/>
      <c r="Z16" s="268"/>
      <c r="AA16" s="268"/>
      <c r="AB16" s="268"/>
      <c r="AC16" s="153"/>
      <c r="AD16" s="146"/>
      <c r="AE16" s="148"/>
      <c r="AF16" s="282"/>
      <c r="AG16" s="269" t="s">
        <v>89</v>
      </c>
      <c r="AH16" s="270"/>
      <c r="AI16" s="270"/>
      <c r="AJ16" s="270"/>
      <c r="AK16" s="271"/>
      <c r="AL16" s="268"/>
      <c r="AM16" s="268"/>
      <c r="AN16" s="268"/>
      <c r="AO16" s="268"/>
      <c r="AP16" s="268"/>
      <c r="AQ16" s="268"/>
      <c r="AR16" s="148"/>
    </row>
    <row r="17" spans="1:44" ht="63" customHeight="1">
      <c r="A17" s="148"/>
      <c r="B17" s="282"/>
      <c r="C17" s="269" t="s">
        <v>90</v>
      </c>
      <c r="D17" s="270"/>
      <c r="E17" s="270"/>
      <c r="F17" s="270"/>
      <c r="G17" s="271"/>
      <c r="H17" s="268"/>
      <c r="I17" s="268"/>
      <c r="J17" s="268"/>
      <c r="K17" s="268"/>
      <c r="L17" s="268"/>
      <c r="M17" s="268"/>
      <c r="N17" s="153"/>
      <c r="O17" s="146"/>
      <c r="P17" s="148"/>
      <c r="Q17" s="282"/>
      <c r="R17" s="269" t="s">
        <v>90</v>
      </c>
      <c r="S17" s="270"/>
      <c r="T17" s="270"/>
      <c r="U17" s="270"/>
      <c r="V17" s="271"/>
      <c r="W17" s="268"/>
      <c r="X17" s="268"/>
      <c r="Y17" s="268"/>
      <c r="Z17" s="268"/>
      <c r="AA17" s="268"/>
      <c r="AB17" s="268"/>
      <c r="AC17" s="153"/>
      <c r="AD17" s="146"/>
      <c r="AE17" s="148"/>
      <c r="AF17" s="282"/>
      <c r="AG17" s="269" t="s">
        <v>90</v>
      </c>
      <c r="AH17" s="270"/>
      <c r="AI17" s="270"/>
      <c r="AJ17" s="270"/>
      <c r="AK17" s="271"/>
      <c r="AL17" s="268"/>
      <c r="AM17" s="268"/>
      <c r="AN17" s="268"/>
      <c r="AO17" s="268"/>
      <c r="AP17" s="268"/>
      <c r="AQ17" s="268"/>
      <c r="AR17" s="148"/>
    </row>
    <row r="18" spans="1:44" ht="18.75" customHeight="1">
      <c r="A18" s="148"/>
      <c r="B18" s="272" t="s">
        <v>97</v>
      </c>
      <c r="C18" s="286" t="s">
        <v>75</v>
      </c>
      <c r="D18" s="287"/>
      <c r="E18" s="287"/>
      <c r="F18" s="287"/>
      <c r="G18" s="288"/>
      <c r="H18" s="281" t="s">
        <v>76</v>
      </c>
      <c r="I18" s="281"/>
      <c r="J18" s="281"/>
      <c r="K18" s="281"/>
      <c r="L18" s="281"/>
      <c r="M18" s="281"/>
      <c r="N18" s="152"/>
      <c r="O18" s="49"/>
      <c r="P18" s="148"/>
      <c r="Q18" s="272" t="s">
        <v>97</v>
      </c>
      <c r="R18" s="286" t="s">
        <v>75</v>
      </c>
      <c r="S18" s="287"/>
      <c r="T18" s="287"/>
      <c r="U18" s="287"/>
      <c r="V18" s="288"/>
      <c r="W18" s="281" t="s">
        <v>76</v>
      </c>
      <c r="X18" s="281"/>
      <c r="Y18" s="281"/>
      <c r="Z18" s="281"/>
      <c r="AA18" s="281"/>
      <c r="AB18" s="281"/>
      <c r="AC18" s="152"/>
      <c r="AD18" s="49"/>
      <c r="AE18" s="148"/>
      <c r="AF18" s="272" t="s">
        <v>97</v>
      </c>
      <c r="AG18" s="286" t="s">
        <v>75</v>
      </c>
      <c r="AH18" s="287"/>
      <c r="AI18" s="287"/>
      <c r="AJ18" s="287"/>
      <c r="AK18" s="288"/>
      <c r="AL18" s="281" t="s">
        <v>76</v>
      </c>
      <c r="AM18" s="281"/>
      <c r="AN18" s="281"/>
      <c r="AO18" s="281"/>
      <c r="AP18" s="281"/>
      <c r="AQ18" s="281"/>
      <c r="AR18" s="148"/>
    </row>
    <row r="19" spans="1:44" ht="66.75" customHeight="1">
      <c r="A19" s="148"/>
      <c r="B19" s="272"/>
      <c r="C19" s="283" t="s">
        <v>91</v>
      </c>
      <c r="D19" s="284"/>
      <c r="E19" s="284"/>
      <c r="F19" s="284"/>
      <c r="G19" s="285"/>
      <c r="H19" s="268"/>
      <c r="I19" s="268"/>
      <c r="J19" s="268"/>
      <c r="K19" s="268"/>
      <c r="L19" s="268"/>
      <c r="M19" s="268"/>
      <c r="N19" s="153"/>
      <c r="O19" s="146"/>
      <c r="P19" s="148"/>
      <c r="Q19" s="272"/>
      <c r="R19" s="283" t="s">
        <v>91</v>
      </c>
      <c r="S19" s="284"/>
      <c r="T19" s="284"/>
      <c r="U19" s="284"/>
      <c r="V19" s="285"/>
      <c r="W19" s="268"/>
      <c r="X19" s="268"/>
      <c r="Y19" s="268"/>
      <c r="Z19" s="268"/>
      <c r="AA19" s="268"/>
      <c r="AB19" s="268"/>
      <c r="AC19" s="153"/>
      <c r="AD19" s="146"/>
      <c r="AE19" s="148"/>
      <c r="AF19" s="272"/>
      <c r="AG19" s="283" t="s">
        <v>91</v>
      </c>
      <c r="AH19" s="284"/>
      <c r="AI19" s="284"/>
      <c r="AJ19" s="284"/>
      <c r="AK19" s="285"/>
      <c r="AL19" s="268"/>
      <c r="AM19" s="268"/>
      <c r="AN19" s="268"/>
      <c r="AO19" s="268"/>
      <c r="AP19" s="268"/>
      <c r="AQ19" s="268"/>
      <c r="AR19" s="148"/>
    </row>
    <row r="20" spans="1:44" ht="66.75" customHeight="1">
      <c r="A20" s="148"/>
      <c r="B20" s="272"/>
      <c r="C20" s="283" t="s">
        <v>92</v>
      </c>
      <c r="D20" s="284"/>
      <c r="E20" s="284"/>
      <c r="F20" s="284"/>
      <c r="G20" s="285"/>
      <c r="H20" s="268"/>
      <c r="I20" s="268"/>
      <c r="J20" s="268"/>
      <c r="K20" s="268"/>
      <c r="L20" s="268"/>
      <c r="M20" s="268"/>
      <c r="N20" s="153"/>
      <c r="O20" s="146"/>
      <c r="P20" s="148"/>
      <c r="Q20" s="272"/>
      <c r="R20" s="283" t="s">
        <v>92</v>
      </c>
      <c r="S20" s="284"/>
      <c r="T20" s="284"/>
      <c r="U20" s="284"/>
      <c r="V20" s="285"/>
      <c r="W20" s="268"/>
      <c r="X20" s="268"/>
      <c r="Y20" s="268"/>
      <c r="Z20" s="268"/>
      <c r="AA20" s="268"/>
      <c r="AB20" s="268"/>
      <c r="AC20" s="153"/>
      <c r="AD20" s="146"/>
      <c r="AE20" s="148"/>
      <c r="AF20" s="272"/>
      <c r="AG20" s="283" t="s">
        <v>92</v>
      </c>
      <c r="AH20" s="284"/>
      <c r="AI20" s="284"/>
      <c r="AJ20" s="284"/>
      <c r="AK20" s="285"/>
      <c r="AL20" s="268"/>
      <c r="AM20" s="268"/>
      <c r="AN20" s="268"/>
      <c r="AO20" s="268"/>
      <c r="AP20" s="268"/>
      <c r="AQ20" s="268"/>
      <c r="AR20" s="148"/>
    </row>
    <row r="21" spans="1:44" ht="12" customHeight="1">
      <c r="A21" s="148"/>
      <c r="B21" s="148"/>
      <c r="C21" s="148"/>
      <c r="D21" s="148"/>
      <c r="E21" s="148"/>
      <c r="F21" s="148"/>
      <c r="G21" s="148"/>
      <c r="H21" s="148"/>
      <c r="I21" s="148"/>
      <c r="J21" s="148"/>
      <c r="K21" s="148"/>
      <c r="L21" s="148"/>
      <c r="M21" s="148"/>
      <c r="N21" s="148"/>
      <c r="P21" s="148"/>
      <c r="Q21" s="148"/>
      <c r="R21" s="148"/>
      <c r="S21" s="148"/>
      <c r="T21" s="148"/>
      <c r="U21" s="148"/>
      <c r="V21" s="148"/>
      <c r="W21" s="148"/>
      <c r="X21" s="148"/>
      <c r="Y21" s="148"/>
      <c r="Z21" s="148"/>
      <c r="AA21" s="148"/>
      <c r="AB21" s="148"/>
      <c r="AC21" s="148"/>
      <c r="AE21" s="148"/>
      <c r="AF21" s="148"/>
      <c r="AG21" s="148"/>
      <c r="AH21" s="148"/>
      <c r="AI21" s="148"/>
      <c r="AJ21" s="148"/>
      <c r="AK21" s="148"/>
      <c r="AL21" s="148"/>
      <c r="AM21" s="148"/>
      <c r="AN21" s="148"/>
      <c r="AO21" s="148"/>
      <c r="AP21" s="148"/>
      <c r="AQ21" s="148"/>
      <c r="AR21" s="148"/>
    </row>
    <row r="22" spans="1:44" ht="30.75">
      <c r="A22" s="255" t="s">
        <v>62</v>
      </c>
      <c r="B22" s="255"/>
      <c r="C22" s="255"/>
      <c r="D22" s="255"/>
      <c r="E22" s="255"/>
      <c r="F22" s="255"/>
      <c r="G22" s="255"/>
      <c r="H22" s="255"/>
      <c r="I22" s="255"/>
      <c r="J22" s="255"/>
      <c r="K22" s="255"/>
      <c r="L22" s="255"/>
      <c r="M22" s="255"/>
      <c r="N22" s="255"/>
      <c r="O22" s="154"/>
      <c r="P22" s="255" t="s">
        <v>62</v>
      </c>
      <c r="Q22" s="255"/>
      <c r="R22" s="255"/>
      <c r="S22" s="255"/>
      <c r="T22" s="255"/>
      <c r="U22" s="255"/>
      <c r="V22" s="255"/>
      <c r="W22" s="255"/>
      <c r="X22" s="255"/>
      <c r="Y22" s="255"/>
      <c r="Z22" s="255"/>
      <c r="AA22" s="255"/>
      <c r="AB22" s="255"/>
      <c r="AC22" s="255"/>
      <c r="AE22" s="255" t="s">
        <v>62</v>
      </c>
      <c r="AF22" s="255"/>
      <c r="AG22" s="255"/>
      <c r="AH22" s="255"/>
      <c r="AI22" s="255"/>
      <c r="AJ22" s="255"/>
      <c r="AK22" s="255"/>
      <c r="AL22" s="255"/>
      <c r="AM22" s="255"/>
      <c r="AN22" s="255"/>
      <c r="AO22" s="255"/>
      <c r="AP22" s="255"/>
      <c r="AQ22" s="255"/>
      <c r="AR22" s="255"/>
    </row>
    <row r="23" spans="1:44" ht="24">
      <c r="A23" s="149"/>
      <c r="B23" s="256" t="s">
        <v>96</v>
      </c>
      <c r="C23" s="256"/>
      <c r="D23" s="256"/>
      <c r="E23" s="256"/>
      <c r="F23" s="256"/>
      <c r="G23" s="256"/>
      <c r="H23" s="256"/>
      <c r="I23" s="256"/>
      <c r="J23" s="256"/>
      <c r="K23" s="256"/>
      <c r="L23" s="256"/>
      <c r="M23" s="256"/>
      <c r="N23" s="150"/>
      <c r="O23" s="21"/>
      <c r="P23" s="149"/>
      <c r="Q23" s="256" t="s">
        <v>96</v>
      </c>
      <c r="R23" s="256"/>
      <c r="S23" s="256"/>
      <c r="T23" s="256"/>
      <c r="U23" s="256"/>
      <c r="V23" s="256"/>
      <c r="W23" s="256"/>
      <c r="X23" s="256"/>
      <c r="Y23" s="256"/>
      <c r="Z23" s="256"/>
      <c r="AA23" s="256"/>
      <c r="AB23" s="256"/>
      <c r="AC23" s="150"/>
      <c r="AD23" s="21"/>
      <c r="AE23" s="149"/>
      <c r="AF23" s="256" t="s">
        <v>96</v>
      </c>
      <c r="AG23" s="256"/>
      <c r="AH23" s="256"/>
      <c r="AI23" s="256"/>
      <c r="AJ23" s="256"/>
      <c r="AK23" s="256"/>
      <c r="AL23" s="256"/>
      <c r="AM23" s="256"/>
      <c r="AN23" s="256"/>
      <c r="AO23" s="256"/>
      <c r="AP23" s="256"/>
      <c r="AQ23" s="256"/>
      <c r="AR23" s="150"/>
    </row>
    <row r="24" spans="1:44" ht="18.75" customHeight="1">
      <c r="A24" s="149"/>
      <c r="B24" s="257" t="s">
        <v>30</v>
      </c>
      <c r="C24" s="258" t="s">
        <v>75</v>
      </c>
      <c r="D24" s="259"/>
      <c r="E24" s="259"/>
      <c r="F24" s="259"/>
      <c r="G24" s="260"/>
      <c r="H24" s="246" t="s">
        <v>76</v>
      </c>
      <c r="I24" s="247"/>
      <c r="J24" s="247"/>
      <c r="K24" s="247"/>
      <c r="L24" s="247"/>
      <c r="M24" s="248"/>
      <c r="N24" s="150"/>
      <c r="O24" s="21"/>
      <c r="P24" s="149"/>
      <c r="Q24" s="257" t="s">
        <v>30</v>
      </c>
      <c r="R24" s="258" t="s">
        <v>75</v>
      </c>
      <c r="S24" s="259"/>
      <c r="T24" s="259"/>
      <c r="U24" s="259"/>
      <c r="V24" s="260"/>
      <c r="W24" s="246" t="s">
        <v>76</v>
      </c>
      <c r="X24" s="247"/>
      <c r="Y24" s="247"/>
      <c r="Z24" s="247"/>
      <c r="AA24" s="247"/>
      <c r="AB24" s="248"/>
      <c r="AC24" s="150"/>
      <c r="AD24" s="21"/>
      <c r="AE24" s="149"/>
      <c r="AF24" s="257" t="s">
        <v>30</v>
      </c>
      <c r="AG24" s="258" t="s">
        <v>75</v>
      </c>
      <c r="AH24" s="259"/>
      <c r="AI24" s="259"/>
      <c r="AJ24" s="259"/>
      <c r="AK24" s="260"/>
      <c r="AL24" s="246" t="s">
        <v>76</v>
      </c>
      <c r="AM24" s="247"/>
      <c r="AN24" s="247"/>
      <c r="AO24" s="247"/>
      <c r="AP24" s="247"/>
      <c r="AQ24" s="248"/>
      <c r="AR24" s="150"/>
    </row>
    <row r="25" spans="1:44" ht="60.75" customHeight="1">
      <c r="A25" s="149"/>
      <c r="B25" s="257"/>
      <c r="C25" s="261" t="s">
        <v>93</v>
      </c>
      <c r="D25" s="262"/>
      <c r="E25" s="262"/>
      <c r="F25" s="262"/>
      <c r="G25" s="263"/>
      <c r="H25" s="252"/>
      <c r="I25" s="253"/>
      <c r="J25" s="253"/>
      <c r="K25" s="253"/>
      <c r="L25" s="253"/>
      <c r="M25" s="254"/>
      <c r="N25" s="150"/>
      <c r="O25" s="21"/>
      <c r="P25" s="149"/>
      <c r="Q25" s="257"/>
      <c r="R25" s="261" t="s">
        <v>93</v>
      </c>
      <c r="S25" s="262"/>
      <c r="T25" s="262"/>
      <c r="U25" s="262"/>
      <c r="V25" s="263"/>
      <c r="W25" s="252"/>
      <c r="X25" s="253"/>
      <c r="Y25" s="253"/>
      <c r="Z25" s="253"/>
      <c r="AA25" s="253"/>
      <c r="AB25" s="254"/>
      <c r="AC25" s="150"/>
      <c r="AD25" s="21"/>
      <c r="AE25" s="149"/>
      <c r="AF25" s="257"/>
      <c r="AG25" s="261" t="s">
        <v>93</v>
      </c>
      <c r="AH25" s="262"/>
      <c r="AI25" s="262"/>
      <c r="AJ25" s="262"/>
      <c r="AK25" s="263"/>
      <c r="AL25" s="252"/>
      <c r="AM25" s="253"/>
      <c r="AN25" s="253"/>
      <c r="AO25" s="253"/>
      <c r="AP25" s="253"/>
      <c r="AQ25" s="254"/>
      <c r="AR25" s="150"/>
    </row>
    <row r="26" spans="1:44" ht="18.75" customHeight="1">
      <c r="A26" s="149"/>
      <c r="B26" s="242" t="s">
        <v>32</v>
      </c>
      <c r="C26" s="243" t="s">
        <v>75</v>
      </c>
      <c r="D26" s="244"/>
      <c r="E26" s="244"/>
      <c r="F26" s="244"/>
      <c r="G26" s="245"/>
      <c r="H26" s="246" t="s">
        <v>76</v>
      </c>
      <c r="I26" s="247"/>
      <c r="J26" s="247"/>
      <c r="K26" s="247"/>
      <c r="L26" s="247"/>
      <c r="M26" s="248"/>
      <c r="N26" s="150"/>
      <c r="O26" s="21"/>
      <c r="P26" s="149"/>
      <c r="Q26" s="242" t="s">
        <v>32</v>
      </c>
      <c r="R26" s="243" t="s">
        <v>75</v>
      </c>
      <c r="S26" s="244"/>
      <c r="T26" s="244"/>
      <c r="U26" s="244"/>
      <c r="V26" s="245"/>
      <c r="W26" s="246" t="s">
        <v>76</v>
      </c>
      <c r="X26" s="247"/>
      <c r="Y26" s="247"/>
      <c r="Z26" s="247"/>
      <c r="AA26" s="247"/>
      <c r="AB26" s="248"/>
      <c r="AC26" s="150"/>
      <c r="AD26" s="21"/>
      <c r="AE26" s="149"/>
      <c r="AF26" s="242" t="s">
        <v>32</v>
      </c>
      <c r="AG26" s="243" t="s">
        <v>75</v>
      </c>
      <c r="AH26" s="244"/>
      <c r="AI26" s="244"/>
      <c r="AJ26" s="244"/>
      <c r="AK26" s="245"/>
      <c r="AL26" s="246" t="s">
        <v>76</v>
      </c>
      <c r="AM26" s="247"/>
      <c r="AN26" s="247"/>
      <c r="AO26" s="247"/>
      <c r="AP26" s="247"/>
      <c r="AQ26" s="248"/>
      <c r="AR26" s="150"/>
    </row>
    <row r="27" spans="1:44" ht="69" customHeight="1">
      <c r="A27" s="149"/>
      <c r="B27" s="242"/>
      <c r="C27" s="249" t="s">
        <v>94</v>
      </c>
      <c r="D27" s="250"/>
      <c r="E27" s="250"/>
      <c r="F27" s="250"/>
      <c r="G27" s="251"/>
      <c r="H27" s="252"/>
      <c r="I27" s="253"/>
      <c r="J27" s="253"/>
      <c r="K27" s="253"/>
      <c r="L27" s="253"/>
      <c r="M27" s="254"/>
      <c r="N27" s="150"/>
      <c r="O27" s="21"/>
      <c r="P27" s="149"/>
      <c r="Q27" s="242"/>
      <c r="R27" s="249" t="s">
        <v>94</v>
      </c>
      <c r="S27" s="250"/>
      <c r="T27" s="250"/>
      <c r="U27" s="250"/>
      <c r="V27" s="251"/>
      <c r="W27" s="252"/>
      <c r="X27" s="253"/>
      <c r="Y27" s="253"/>
      <c r="Z27" s="253"/>
      <c r="AA27" s="253"/>
      <c r="AB27" s="254"/>
      <c r="AC27" s="150"/>
      <c r="AD27" s="21"/>
      <c r="AE27" s="149"/>
      <c r="AF27" s="242"/>
      <c r="AG27" s="249" t="s">
        <v>94</v>
      </c>
      <c r="AH27" s="250"/>
      <c r="AI27" s="250"/>
      <c r="AJ27" s="250"/>
      <c r="AK27" s="251"/>
      <c r="AL27" s="252"/>
      <c r="AM27" s="253"/>
      <c r="AN27" s="253"/>
      <c r="AO27" s="253"/>
      <c r="AP27" s="253"/>
      <c r="AQ27" s="254"/>
      <c r="AR27" s="150"/>
    </row>
    <row r="28" spans="1:44" ht="16.5" customHeight="1">
      <c r="A28" s="149"/>
      <c r="B28" s="150"/>
      <c r="C28" s="150"/>
      <c r="D28" s="150"/>
      <c r="E28" s="150"/>
      <c r="F28" s="150"/>
      <c r="G28" s="150"/>
      <c r="H28" s="150"/>
      <c r="I28" s="150"/>
      <c r="J28" s="150"/>
      <c r="K28" s="150"/>
      <c r="L28" s="151"/>
      <c r="M28" s="150"/>
      <c r="N28" s="150"/>
      <c r="O28" s="21"/>
      <c r="P28" s="149"/>
      <c r="Q28" s="150"/>
      <c r="R28" s="150"/>
      <c r="S28" s="150"/>
      <c r="T28" s="150"/>
      <c r="U28" s="150"/>
      <c r="V28" s="150"/>
      <c r="W28" s="150"/>
      <c r="X28" s="150"/>
      <c r="Y28" s="150"/>
      <c r="Z28" s="150"/>
      <c r="AA28" s="151"/>
      <c r="AB28" s="150"/>
      <c r="AC28" s="150"/>
      <c r="AD28" s="21"/>
      <c r="AE28" s="149"/>
      <c r="AF28" s="150"/>
      <c r="AG28" s="150"/>
      <c r="AH28" s="150"/>
      <c r="AI28" s="150"/>
      <c r="AJ28" s="150"/>
      <c r="AK28" s="150"/>
      <c r="AL28" s="150"/>
      <c r="AM28" s="150"/>
      <c r="AN28" s="150"/>
      <c r="AO28" s="150"/>
      <c r="AP28" s="151"/>
      <c r="AQ28" s="150"/>
      <c r="AR28" s="150"/>
    </row>
    <row r="29" spans="1:44">
      <c r="N29" s="21"/>
      <c r="O29" s="21"/>
      <c r="P29" s="53"/>
    </row>
  </sheetData>
  <sheetProtection sheet="1" selectLockedCells="1"/>
  <mergeCells count="106">
    <mergeCell ref="AL19:AQ19"/>
    <mergeCell ref="AG20:AK20"/>
    <mergeCell ref="AG16:AK16"/>
    <mergeCell ref="AL16:AQ16"/>
    <mergeCell ref="C17:G17"/>
    <mergeCell ref="H17:M17"/>
    <mergeCell ref="R17:V17"/>
    <mergeCell ref="W17:AB17"/>
    <mergeCell ref="AG17:AK17"/>
    <mergeCell ref="C18:G18"/>
    <mergeCell ref="H18:M18"/>
    <mergeCell ref="R18:V18"/>
    <mergeCell ref="W18:AB18"/>
    <mergeCell ref="Q18:Q20"/>
    <mergeCell ref="AF18:AF20"/>
    <mergeCell ref="C20:G20"/>
    <mergeCell ref="H20:M20"/>
    <mergeCell ref="R20:V20"/>
    <mergeCell ref="W20:AB20"/>
    <mergeCell ref="AL20:AQ20"/>
    <mergeCell ref="AG18:AK18"/>
    <mergeCell ref="AL18:AQ18"/>
    <mergeCell ref="C19:G19"/>
    <mergeCell ref="R19:V19"/>
    <mergeCell ref="W19:AB19"/>
    <mergeCell ref="AO9:AP9"/>
    <mergeCell ref="K10:L10"/>
    <mergeCell ref="Z10:AA10"/>
    <mergeCell ref="AO10:AP10"/>
    <mergeCell ref="B13:M13"/>
    <mergeCell ref="Q13:AB13"/>
    <mergeCell ref="AF13:AQ13"/>
    <mergeCell ref="C14:G14"/>
    <mergeCell ref="H14:M14"/>
    <mergeCell ref="R14:V14"/>
    <mergeCell ref="W14:AB14"/>
    <mergeCell ref="AG14:AK14"/>
    <mergeCell ref="AL14:AQ14"/>
    <mergeCell ref="B14:B17"/>
    <mergeCell ref="Q14:Q17"/>
    <mergeCell ref="AF14:AF17"/>
    <mergeCell ref="C15:G15"/>
    <mergeCell ref="H15:M15"/>
    <mergeCell ref="R15:V15"/>
    <mergeCell ref="W15:AB15"/>
    <mergeCell ref="AG15:AK15"/>
    <mergeCell ref="AG19:AK19"/>
    <mergeCell ref="AL15:AQ15"/>
    <mergeCell ref="AL17:AQ17"/>
    <mergeCell ref="C16:G16"/>
    <mergeCell ref="AF3:AQ3"/>
    <mergeCell ref="M4:M5"/>
    <mergeCell ref="AB4:AB5"/>
    <mergeCell ref="AQ4:AQ5"/>
    <mergeCell ref="C4:I4"/>
    <mergeCell ref="R4:X4"/>
    <mergeCell ref="AG4:AM4"/>
    <mergeCell ref="K8:L8"/>
    <mergeCell ref="Z8:AA8"/>
    <mergeCell ref="AO8:AP8"/>
    <mergeCell ref="B23:M23"/>
    <mergeCell ref="A22:N22"/>
    <mergeCell ref="P22:AC22"/>
    <mergeCell ref="Q23:AB23"/>
    <mergeCell ref="Q24:Q25"/>
    <mergeCell ref="R24:V24"/>
    <mergeCell ref="W24:AB24"/>
    <mergeCell ref="I2:M2"/>
    <mergeCell ref="B3:M3"/>
    <mergeCell ref="Q3:AB3"/>
    <mergeCell ref="K9:L9"/>
    <mergeCell ref="Z9:AA9"/>
    <mergeCell ref="H16:M16"/>
    <mergeCell ref="R16:V16"/>
    <mergeCell ref="W16:AB16"/>
    <mergeCell ref="B18:B20"/>
    <mergeCell ref="R25:V25"/>
    <mergeCell ref="W25:AB25"/>
    <mergeCell ref="B24:B25"/>
    <mergeCell ref="C24:G24"/>
    <mergeCell ref="C25:G25"/>
    <mergeCell ref="H24:M24"/>
    <mergeCell ref="H25:M25"/>
    <mergeCell ref="H19:M19"/>
    <mergeCell ref="Q26:Q27"/>
    <mergeCell ref="R26:V26"/>
    <mergeCell ref="W26:AB26"/>
    <mergeCell ref="R27:V27"/>
    <mergeCell ref="W27:AB27"/>
    <mergeCell ref="B26:B27"/>
    <mergeCell ref="C26:G26"/>
    <mergeCell ref="C27:G27"/>
    <mergeCell ref="H26:M26"/>
    <mergeCell ref="H27:M27"/>
    <mergeCell ref="AF26:AF27"/>
    <mergeCell ref="AG26:AK26"/>
    <mergeCell ref="AL26:AQ26"/>
    <mergeCell ref="AG27:AK27"/>
    <mergeCell ref="AL27:AQ27"/>
    <mergeCell ref="AE22:AR22"/>
    <mergeCell ref="AF23:AQ23"/>
    <mergeCell ref="AF24:AF25"/>
    <mergeCell ref="AG24:AK24"/>
    <mergeCell ref="AL24:AQ24"/>
    <mergeCell ref="AG25:AK25"/>
    <mergeCell ref="AL25:AQ25"/>
  </mergeCells>
  <phoneticPr fontId="2"/>
  <pageMargins left="0.46" right="0.27559055118110237" top="0.6692913385826772" bottom="0.35433070866141736" header="0.31496062992125984" footer="0.19685039370078741"/>
  <pageSetup paperSize="8" scale="76" orientation="landscape" verticalDpi="0" r:id="rId1"/>
  <headerFooter>
    <oddHeader>&amp;C&amp;18&amp;A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X105"/>
  <sheetViews>
    <sheetView showGridLines="0" view="pageBreakPreview" zoomScaleNormal="100" zoomScaleSheetLayoutView="100" workbookViewId="0">
      <selection activeCell="C7" sqref="C7"/>
    </sheetView>
  </sheetViews>
  <sheetFormatPr defaultRowHeight="18.75"/>
  <cols>
    <col min="1" max="1" width="1.875" style="21" customWidth="1"/>
    <col min="2" max="2" width="11.25" style="21" customWidth="1"/>
    <col min="3" max="3" width="10.625" style="21" bestFit="1" customWidth="1"/>
    <col min="4" max="4" width="12.5" style="21" customWidth="1"/>
    <col min="5" max="5" width="9.5" style="21" customWidth="1"/>
    <col min="6" max="6" width="10.5" style="21" bestFit="1" customWidth="1"/>
    <col min="7" max="8" width="11.25" style="21" bestFit="1" customWidth="1"/>
    <col min="9" max="9" width="10.625" style="21" bestFit="1" customWidth="1"/>
    <col min="10" max="10" width="12.375" style="21" customWidth="1"/>
    <col min="11" max="11" width="10.625" style="21" customWidth="1"/>
    <col min="12" max="12" width="11.25" style="21" bestFit="1" customWidth="1"/>
    <col min="13" max="13" width="11" style="21" bestFit="1" customWidth="1"/>
    <col min="14" max="14" width="11.25" style="21" bestFit="1" customWidth="1"/>
    <col min="15" max="15" width="10.625" style="21" bestFit="1" customWidth="1"/>
    <col min="16" max="16" width="13" style="21" customWidth="1"/>
    <col min="17" max="17" width="10.375" style="21" customWidth="1"/>
    <col min="18" max="18" width="11.25" style="21" customWidth="1"/>
    <col min="19" max="19" width="2.25" style="21" customWidth="1"/>
    <col min="20" max="20" width="9.625" style="21" bestFit="1" customWidth="1"/>
    <col min="21" max="21" width="11" style="21" bestFit="1" customWidth="1"/>
    <col min="22" max="16384" width="9" style="21"/>
  </cols>
  <sheetData>
    <row r="1" spans="2:18" ht="12" customHeight="1"/>
    <row r="2" spans="2:18" ht="25.5">
      <c r="B2" s="289" t="s">
        <v>112</v>
      </c>
      <c r="C2" s="289"/>
      <c r="D2" s="289"/>
      <c r="E2" s="289"/>
      <c r="F2" s="289"/>
      <c r="H2" s="289" t="s">
        <v>113</v>
      </c>
      <c r="I2" s="289"/>
      <c r="J2" s="289"/>
      <c r="K2" s="289"/>
      <c r="L2" s="289"/>
      <c r="N2" s="289" t="s">
        <v>114</v>
      </c>
      <c r="O2" s="289"/>
      <c r="P2" s="289"/>
      <c r="Q2" s="289"/>
      <c r="R2" s="289"/>
    </row>
    <row r="3" spans="2:18" s="53" customFormat="1">
      <c r="B3" s="49"/>
      <c r="C3" s="50"/>
      <c r="D3" s="51"/>
      <c r="E3" s="52"/>
      <c r="H3" s="49"/>
      <c r="I3" s="50"/>
      <c r="J3" s="51"/>
      <c r="K3" s="52"/>
      <c r="N3" s="49"/>
      <c r="O3" s="50"/>
      <c r="P3" s="51"/>
      <c r="Q3" s="52"/>
    </row>
    <row r="4" spans="2:18" ht="24">
      <c r="B4" s="22" t="s">
        <v>102</v>
      </c>
      <c r="C4" s="36"/>
      <c r="E4" s="291" t="s">
        <v>162</v>
      </c>
      <c r="F4" s="291"/>
      <c r="H4" s="22" t="s">
        <v>102</v>
      </c>
      <c r="I4" s="36"/>
      <c r="K4" s="291" t="s">
        <v>162</v>
      </c>
      <c r="L4" s="291"/>
      <c r="N4" s="22" t="s">
        <v>102</v>
      </c>
      <c r="O4" s="36"/>
      <c r="Q4" s="291" t="s">
        <v>162</v>
      </c>
      <c r="R4" s="291"/>
    </row>
    <row r="5" spans="2:18">
      <c r="B5" s="290" t="s">
        <v>103</v>
      </c>
      <c r="C5" s="41" t="s">
        <v>104</v>
      </c>
      <c r="D5" s="41" t="s">
        <v>105</v>
      </c>
      <c r="E5" s="41" t="s">
        <v>106</v>
      </c>
      <c r="F5" s="41" t="s">
        <v>107</v>
      </c>
      <c r="H5" s="290" t="s">
        <v>103</v>
      </c>
      <c r="I5" s="41" t="s">
        <v>104</v>
      </c>
      <c r="J5" s="41" t="s">
        <v>105</v>
      </c>
      <c r="K5" s="41" t="s">
        <v>106</v>
      </c>
      <c r="L5" s="41" t="s">
        <v>107</v>
      </c>
      <c r="N5" s="290" t="s">
        <v>103</v>
      </c>
      <c r="O5" s="41" t="s">
        <v>104</v>
      </c>
      <c r="P5" s="41" t="s">
        <v>105</v>
      </c>
      <c r="Q5" s="41" t="s">
        <v>106</v>
      </c>
      <c r="R5" s="41" t="s">
        <v>107</v>
      </c>
    </row>
    <row r="6" spans="2:18">
      <c r="B6" s="290"/>
      <c r="C6" s="127">
        <f>'月間売上計画(製造・建設) '!M9</f>
        <v>0</v>
      </c>
      <c r="D6" s="127" t="e">
        <f>'月間売上計画(製造・建設) '!M10</f>
        <v>#DIV/0!</v>
      </c>
      <c r="E6" s="128"/>
      <c r="F6" s="80" t="e">
        <f>C6*D6</f>
        <v>#DIV/0!</v>
      </c>
      <c r="H6" s="290"/>
      <c r="I6" s="127">
        <f>'月間売上計画(製造・建設) '!AB9</f>
        <v>0</v>
      </c>
      <c r="J6" s="127" t="e">
        <f>'月間売上計画(製造・建設) '!AB10</f>
        <v>#DIV/0!</v>
      </c>
      <c r="K6" s="128"/>
      <c r="L6" s="80" t="e">
        <f>I6*J6</f>
        <v>#DIV/0!</v>
      </c>
      <c r="N6" s="290"/>
      <c r="O6" s="127">
        <f>'月間売上計画(製造・建設) '!AQ9</f>
        <v>0</v>
      </c>
      <c r="P6" s="127" t="e">
        <f>'月間売上計画(製造・建設) '!AQ10</f>
        <v>#DIV/0!</v>
      </c>
      <c r="Q6" s="128"/>
      <c r="R6" s="80" t="e">
        <f>O6*P6</f>
        <v>#DIV/0!</v>
      </c>
    </row>
    <row r="7" spans="2:18">
      <c r="B7" s="48" t="s">
        <v>108</v>
      </c>
      <c r="C7" s="101"/>
      <c r="E7" s="23" t="s">
        <v>109</v>
      </c>
      <c r="F7" s="81" t="e">
        <f>F6*C7</f>
        <v>#DIV/0!</v>
      </c>
      <c r="H7" s="48" t="s">
        <v>108</v>
      </c>
      <c r="I7" s="101"/>
      <c r="K7" s="23" t="s">
        <v>109</v>
      </c>
      <c r="L7" s="81" t="e">
        <f>L6*I7</f>
        <v>#DIV/0!</v>
      </c>
      <c r="N7" s="48" t="s">
        <v>108</v>
      </c>
      <c r="O7" s="101"/>
      <c r="Q7" s="23" t="s">
        <v>109</v>
      </c>
      <c r="R7" s="98" t="e">
        <f>R6*O7</f>
        <v>#DIV/0!</v>
      </c>
    </row>
    <row r="8" spans="2:18">
      <c r="B8" s="292" t="s">
        <v>110</v>
      </c>
      <c r="C8" s="159"/>
      <c r="D8" s="99"/>
      <c r="H8" s="292" t="s">
        <v>110</v>
      </c>
      <c r="I8" s="159"/>
      <c r="J8" s="99"/>
      <c r="N8" s="292" t="s">
        <v>110</v>
      </c>
      <c r="O8" s="159"/>
      <c r="P8" s="99"/>
    </row>
    <row r="9" spans="2:18">
      <c r="B9" s="292"/>
      <c r="C9" s="159"/>
      <c r="D9" s="99"/>
      <c r="H9" s="292"/>
      <c r="I9" s="159"/>
      <c r="J9" s="99"/>
      <c r="N9" s="292"/>
      <c r="O9" s="159"/>
      <c r="P9" s="99"/>
    </row>
    <row r="10" spans="2:18">
      <c r="B10" s="292"/>
      <c r="C10" s="159"/>
      <c r="D10" s="99"/>
      <c r="H10" s="292"/>
      <c r="I10" s="159"/>
      <c r="J10" s="99"/>
      <c r="N10" s="292"/>
      <c r="O10" s="159"/>
      <c r="P10" s="99"/>
    </row>
    <row r="11" spans="2:18">
      <c r="B11" s="292"/>
      <c r="C11" s="159"/>
      <c r="D11" s="99"/>
      <c r="E11" s="23" t="s">
        <v>111</v>
      </c>
      <c r="F11" s="82">
        <f>SUM(D8:D15)</f>
        <v>0</v>
      </c>
      <c r="H11" s="292"/>
      <c r="I11" s="159"/>
      <c r="J11" s="99"/>
      <c r="K11" s="23" t="s">
        <v>111</v>
      </c>
      <c r="L11" s="82">
        <f>SUM(J8:J15)</f>
        <v>0</v>
      </c>
      <c r="N11" s="292"/>
      <c r="O11" s="159"/>
      <c r="P11" s="99"/>
      <c r="Q11" s="23" t="s">
        <v>111</v>
      </c>
      <c r="R11" s="82">
        <f>SUM(P8:P15)</f>
        <v>0</v>
      </c>
    </row>
    <row r="12" spans="2:18">
      <c r="B12" s="292"/>
      <c r="C12" s="159"/>
      <c r="D12" s="99"/>
      <c r="H12" s="292"/>
      <c r="I12" s="159"/>
      <c r="J12" s="99"/>
      <c r="N12" s="292"/>
      <c r="O12" s="159"/>
      <c r="P12" s="99"/>
    </row>
    <row r="13" spans="2:18">
      <c r="B13" s="292"/>
      <c r="C13" s="159"/>
      <c r="D13" s="99"/>
      <c r="H13" s="292"/>
      <c r="I13" s="159"/>
      <c r="J13" s="99"/>
      <c r="N13" s="292"/>
      <c r="O13" s="159"/>
      <c r="P13" s="99"/>
    </row>
    <row r="14" spans="2:18">
      <c r="B14" s="292"/>
      <c r="C14" s="159"/>
      <c r="D14" s="100"/>
      <c r="H14" s="292"/>
      <c r="I14" s="159"/>
      <c r="J14" s="100"/>
      <c r="N14" s="292"/>
      <c r="O14" s="159"/>
      <c r="P14" s="100"/>
    </row>
    <row r="15" spans="2:18">
      <c r="B15" s="292"/>
      <c r="C15" s="159"/>
      <c r="D15" s="100"/>
      <c r="H15" s="292"/>
      <c r="I15" s="159"/>
      <c r="J15" s="100"/>
      <c r="N15" s="292"/>
      <c r="O15" s="159"/>
      <c r="P15" s="100"/>
    </row>
    <row r="16" spans="2:18" s="53" customFormat="1" ht="5.25" customHeight="1">
      <c r="B16" s="49"/>
      <c r="C16" s="69"/>
      <c r="D16" s="70"/>
      <c r="H16" s="49"/>
      <c r="I16" s="69"/>
      <c r="J16" s="70"/>
      <c r="N16" s="49"/>
      <c r="O16" s="69"/>
      <c r="P16" s="70"/>
    </row>
    <row r="17" spans="2:18" s="53" customFormat="1" ht="18.75" customHeight="1">
      <c r="B17" s="294" t="s">
        <v>169</v>
      </c>
      <c r="C17" s="295"/>
      <c r="D17" s="295"/>
      <c r="E17" s="295"/>
      <c r="F17" s="295"/>
      <c r="H17" s="294" t="s">
        <v>169</v>
      </c>
      <c r="I17" s="295"/>
      <c r="J17" s="295"/>
      <c r="K17" s="295"/>
      <c r="L17" s="295"/>
      <c r="N17" s="294"/>
      <c r="O17" s="295"/>
      <c r="P17" s="295"/>
      <c r="Q17" s="295"/>
      <c r="R17" s="295"/>
    </row>
    <row r="18" spans="2:18" s="53" customFormat="1">
      <c r="B18" s="295"/>
      <c r="C18" s="295"/>
      <c r="D18" s="295"/>
      <c r="E18" s="295"/>
      <c r="F18" s="295"/>
      <c r="H18" s="295"/>
      <c r="I18" s="295"/>
      <c r="J18" s="295"/>
      <c r="K18" s="295"/>
      <c r="L18" s="295"/>
      <c r="N18" s="295"/>
      <c r="O18" s="295"/>
      <c r="P18" s="295"/>
      <c r="Q18" s="295"/>
      <c r="R18" s="295"/>
    </row>
    <row r="19" spans="2:18" s="53" customFormat="1">
      <c r="B19" s="295"/>
      <c r="C19" s="295"/>
      <c r="D19" s="295"/>
      <c r="E19" s="295"/>
      <c r="F19" s="295"/>
      <c r="H19" s="295"/>
      <c r="I19" s="295"/>
      <c r="J19" s="295"/>
      <c r="K19" s="295"/>
      <c r="L19" s="295"/>
      <c r="N19" s="295"/>
      <c r="O19" s="295"/>
      <c r="P19" s="295"/>
      <c r="Q19" s="295"/>
      <c r="R19" s="295"/>
    </row>
    <row r="20" spans="2:18" s="53" customFormat="1">
      <c r="B20" s="295"/>
      <c r="C20" s="295"/>
      <c r="D20" s="295"/>
      <c r="E20" s="295"/>
      <c r="F20" s="295"/>
      <c r="H20" s="295"/>
      <c r="I20" s="295"/>
      <c r="J20" s="295"/>
      <c r="K20" s="295"/>
      <c r="L20" s="295"/>
      <c r="N20" s="295"/>
      <c r="O20" s="295"/>
      <c r="P20" s="295"/>
      <c r="Q20" s="295"/>
      <c r="R20" s="295"/>
    </row>
    <row r="21" spans="2:18" s="53" customFormat="1">
      <c r="B21" s="295"/>
      <c r="C21" s="295"/>
      <c r="D21" s="295"/>
      <c r="E21" s="295"/>
      <c r="F21" s="295"/>
      <c r="H21" s="295"/>
      <c r="I21" s="295"/>
      <c r="J21" s="295"/>
      <c r="K21" s="295"/>
      <c r="L21" s="295"/>
      <c r="N21" s="295"/>
      <c r="O21" s="295"/>
      <c r="P21" s="295"/>
      <c r="Q21" s="295"/>
      <c r="R21" s="295"/>
    </row>
    <row r="22" spans="2:18" s="53" customFormat="1">
      <c r="B22" s="295"/>
      <c r="C22" s="295"/>
      <c r="D22" s="295"/>
      <c r="E22" s="295"/>
      <c r="F22" s="295"/>
      <c r="H22" s="295"/>
      <c r="I22" s="295"/>
      <c r="J22" s="295"/>
      <c r="K22" s="295"/>
      <c r="L22" s="295"/>
      <c r="N22" s="295"/>
      <c r="O22" s="295"/>
      <c r="P22" s="295"/>
      <c r="Q22" s="295"/>
      <c r="R22" s="295"/>
    </row>
    <row r="23" spans="2:18" s="53" customFormat="1">
      <c r="B23" s="295"/>
      <c r="C23" s="295"/>
      <c r="D23" s="295"/>
      <c r="E23" s="295"/>
      <c r="F23" s="295"/>
      <c r="H23" s="295"/>
      <c r="I23" s="295"/>
      <c r="J23" s="295"/>
      <c r="K23" s="295"/>
      <c r="L23" s="295"/>
      <c r="N23" s="295"/>
      <c r="O23" s="295"/>
      <c r="P23" s="295"/>
      <c r="Q23" s="295"/>
      <c r="R23" s="295"/>
    </row>
    <row r="24" spans="2:18" s="53" customFormat="1">
      <c r="B24" s="295"/>
      <c r="C24" s="295"/>
      <c r="D24" s="295"/>
      <c r="E24" s="295"/>
      <c r="F24" s="295"/>
      <c r="H24" s="295"/>
      <c r="I24" s="295"/>
      <c r="J24" s="295"/>
      <c r="K24" s="295"/>
      <c r="L24" s="295"/>
      <c r="N24" s="295"/>
      <c r="O24" s="295"/>
      <c r="P24" s="295"/>
      <c r="Q24" s="295"/>
      <c r="R24" s="295"/>
    </row>
    <row r="25" spans="2:18" s="53" customFormat="1">
      <c r="B25" s="295"/>
      <c r="C25" s="295"/>
      <c r="D25" s="295"/>
      <c r="E25" s="295"/>
      <c r="F25" s="295"/>
      <c r="H25" s="295"/>
      <c r="I25" s="295"/>
      <c r="J25" s="295"/>
      <c r="K25" s="295"/>
      <c r="L25" s="295"/>
      <c r="N25" s="295"/>
      <c r="O25" s="295"/>
      <c r="P25" s="295"/>
      <c r="Q25" s="295"/>
      <c r="R25" s="295"/>
    </row>
    <row r="26" spans="2:18" s="53" customFormat="1">
      <c r="B26" s="295"/>
      <c r="C26" s="295"/>
      <c r="D26" s="295"/>
      <c r="E26" s="295"/>
      <c r="F26" s="295"/>
      <c r="H26" s="295"/>
      <c r="I26" s="295"/>
      <c r="J26" s="295"/>
      <c r="K26" s="295"/>
      <c r="L26" s="295"/>
      <c r="N26" s="295"/>
      <c r="O26" s="295"/>
      <c r="P26" s="295"/>
      <c r="Q26" s="295"/>
      <c r="R26" s="295"/>
    </row>
    <row r="27" spans="2:18" s="53" customFormat="1">
      <c r="B27" s="295"/>
      <c r="C27" s="295"/>
      <c r="D27" s="295"/>
      <c r="E27" s="295"/>
      <c r="F27" s="295"/>
      <c r="H27" s="295"/>
      <c r="I27" s="295"/>
      <c r="J27" s="295"/>
      <c r="K27" s="295"/>
      <c r="L27" s="295"/>
      <c r="N27" s="295"/>
      <c r="O27" s="295"/>
      <c r="P27" s="295"/>
      <c r="Q27" s="295"/>
      <c r="R27" s="295"/>
    </row>
    <row r="28" spans="2:18" s="53" customFormat="1">
      <c r="B28" s="89"/>
      <c r="C28" s="89"/>
      <c r="D28" s="89"/>
      <c r="E28" s="89"/>
      <c r="F28" s="89"/>
      <c r="H28" s="49"/>
      <c r="I28" s="69"/>
      <c r="J28" s="70"/>
      <c r="N28" s="49"/>
      <c r="O28" s="69"/>
      <c r="P28" s="70"/>
    </row>
    <row r="29" spans="2:18" s="53" customFormat="1">
      <c r="B29" s="89"/>
      <c r="C29" s="89"/>
      <c r="D29" s="89"/>
      <c r="E29" s="89"/>
      <c r="F29" s="89"/>
      <c r="H29" s="49"/>
      <c r="I29" s="69"/>
      <c r="J29" s="70"/>
      <c r="N29" s="49"/>
      <c r="O29" s="69"/>
      <c r="P29" s="70"/>
    </row>
    <row r="30" spans="2:18" ht="35.25" customHeight="1">
      <c r="B30" s="104" t="s">
        <v>115</v>
      </c>
      <c r="C30" s="24" t="s">
        <v>107</v>
      </c>
      <c r="D30" s="9" t="s">
        <v>116</v>
      </c>
      <c r="E30" s="88" t="s">
        <v>117</v>
      </c>
      <c r="H30" s="104" t="s">
        <v>118</v>
      </c>
      <c r="I30" s="24" t="s">
        <v>107</v>
      </c>
      <c r="J30" s="9" t="s">
        <v>116</v>
      </c>
      <c r="K30" s="88" t="s">
        <v>117</v>
      </c>
      <c r="N30" s="104" t="s">
        <v>119</v>
      </c>
      <c r="O30" s="24" t="s">
        <v>107</v>
      </c>
      <c r="P30" s="9" t="s">
        <v>116</v>
      </c>
      <c r="Q30" s="88" t="s">
        <v>117</v>
      </c>
    </row>
    <row r="31" spans="2:18" ht="21.75" customHeight="1">
      <c r="B31" s="25" t="s">
        <v>103</v>
      </c>
      <c r="C31" s="43" t="e">
        <f>F6</f>
        <v>#DIV/0!</v>
      </c>
      <c r="D31" s="26" t="e">
        <f>C31/C31</f>
        <v>#DIV/0!</v>
      </c>
      <c r="E31" s="27"/>
      <c r="H31" s="25" t="s">
        <v>103</v>
      </c>
      <c r="I31" s="43" t="e">
        <f>L6</f>
        <v>#DIV/0!</v>
      </c>
      <c r="J31" s="26" t="e">
        <f>I31/I31</f>
        <v>#DIV/0!</v>
      </c>
      <c r="K31" s="28" t="e">
        <f>(I31-C31)/C31</f>
        <v>#DIV/0!</v>
      </c>
      <c r="N31" s="25" t="s">
        <v>103</v>
      </c>
      <c r="O31" s="43" t="e">
        <f>R6</f>
        <v>#DIV/0!</v>
      </c>
      <c r="P31" s="26" t="e">
        <f>O31/O31</f>
        <v>#DIV/0!</v>
      </c>
      <c r="Q31" s="28" t="e">
        <f>(O31-C31)/C31</f>
        <v>#DIV/0!</v>
      </c>
    </row>
    <row r="32" spans="2:18" ht="21.75" customHeight="1">
      <c r="B32" s="29" t="s">
        <v>120</v>
      </c>
      <c r="C32" s="44" t="e">
        <f>C31*D32</f>
        <v>#DIV/0!</v>
      </c>
      <c r="D32" s="42">
        <f>C7</f>
        <v>0</v>
      </c>
      <c r="E32" s="27"/>
      <c r="H32" s="29" t="s">
        <v>120</v>
      </c>
      <c r="I32" s="44" t="e">
        <f>I31*J32</f>
        <v>#DIV/0!</v>
      </c>
      <c r="J32" s="30">
        <f>I7</f>
        <v>0</v>
      </c>
      <c r="K32" s="28" t="e">
        <f>(I32-C32)/C32</f>
        <v>#DIV/0!</v>
      </c>
      <c r="N32" s="29" t="s">
        <v>120</v>
      </c>
      <c r="O32" s="44" t="e">
        <f>O31*J32</f>
        <v>#DIV/0!</v>
      </c>
      <c r="P32" s="30">
        <f>O7</f>
        <v>0</v>
      </c>
      <c r="Q32" s="28" t="e">
        <f t="shared" ref="Q32:Q35" si="0">(O32-C32)/C32</f>
        <v>#DIV/0!</v>
      </c>
    </row>
    <row r="33" spans="2:17" ht="21.75" customHeight="1">
      <c r="B33" s="31" t="s">
        <v>121</v>
      </c>
      <c r="C33" s="45" t="e">
        <f>C31-C32</f>
        <v>#DIV/0!</v>
      </c>
      <c r="D33" s="32" t="e">
        <f>C33/C31</f>
        <v>#DIV/0!</v>
      </c>
      <c r="E33" s="27"/>
      <c r="H33" s="31" t="s">
        <v>121</v>
      </c>
      <c r="I33" s="45" t="e">
        <f>I31-I32</f>
        <v>#DIV/0!</v>
      </c>
      <c r="J33" s="32" t="e">
        <f>I33/I31</f>
        <v>#DIV/0!</v>
      </c>
      <c r="K33" s="28" t="e">
        <f>(I33-C33)/C33</f>
        <v>#DIV/0!</v>
      </c>
      <c r="N33" s="31" t="s">
        <v>121</v>
      </c>
      <c r="O33" s="45" t="e">
        <f>O31-O32</f>
        <v>#DIV/0!</v>
      </c>
      <c r="P33" s="32" t="e">
        <f>O33/O31</f>
        <v>#DIV/0!</v>
      </c>
      <c r="Q33" s="28" t="e">
        <f t="shared" si="0"/>
        <v>#DIV/0!</v>
      </c>
    </row>
    <row r="34" spans="2:17" ht="21.75" customHeight="1">
      <c r="B34" s="33" t="s">
        <v>110</v>
      </c>
      <c r="C34" s="46">
        <f>F11</f>
        <v>0</v>
      </c>
      <c r="D34" s="34" t="e">
        <f>C34/C31</f>
        <v>#DIV/0!</v>
      </c>
      <c r="E34" s="27"/>
      <c r="H34" s="33" t="s">
        <v>110</v>
      </c>
      <c r="I34" s="46">
        <f>L11</f>
        <v>0</v>
      </c>
      <c r="J34" s="34" t="e">
        <f>I34/I31</f>
        <v>#DIV/0!</v>
      </c>
      <c r="K34" s="28" t="e">
        <f>(I34-C34)/C34</f>
        <v>#DIV/0!</v>
      </c>
      <c r="N34" s="33" t="s">
        <v>110</v>
      </c>
      <c r="O34" s="46">
        <f>R11</f>
        <v>0</v>
      </c>
      <c r="P34" s="34" t="e">
        <f>O34/O31</f>
        <v>#DIV/0!</v>
      </c>
      <c r="Q34" s="28" t="e">
        <f t="shared" si="0"/>
        <v>#DIV/0!</v>
      </c>
    </row>
    <row r="35" spans="2:17" ht="21.75" customHeight="1">
      <c r="B35" s="54" t="s">
        <v>122</v>
      </c>
      <c r="C35" s="47" t="e">
        <f>C33-C34</f>
        <v>#DIV/0!</v>
      </c>
      <c r="D35" s="35" t="e">
        <f>C35/C31</f>
        <v>#DIV/0!</v>
      </c>
      <c r="E35" s="27"/>
      <c r="H35" s="54" t="s">
        <v>122</v>
      </c>
      <c r="I35" s="47" t="e">
        <f>I33-I34</f>
        <v>#DIV/0!</v>
      </c>
      <c r="J35" s="35" t="e">
        <f>I35/I31</f>
        <v>#DIV/0!</v>
      </c>
      <c r="K35" s="28" t="e">
        <f>(I35-C35)/C35</f>
        <v>#DIV/0!</v>
      </c>
      <c r="N35" s="54" t="s">
        <v>122</v>
      </c>
      <c r="O35" s="47" t="e">
        <f>O33-O34</f>
        <v>#DIV/0!</v>
      </c>
      <c r="P35" s="35" t="e">
        <f>O35/O31</f>
        <v>#DIV/0!</v>
      </c>
      <c r="Q35" s="28" t="e">
        <f t="shared" si="0"/>
        <v>#DIV/0!</v>
      </c>
    </row>
    <row r="36" spans="2:17" s="53" customFormat="1">
      <c r="B36" s="49"/>
      <c r="C36" s="69"/>
      <c r="D36" s="70"/>
      <c r="H36" s="49"/>
      <c r="I36" s="69"/>
      <c r="J36" s="70"/>
      <c r="N36" s="49"/>
      <c r="O36" s="69"/>
      <c r="P36" s="70"/>
    </row>
    <row r="37" spans="2:17" s="53" customFormat="1">
      <c r="B37" s="49"/>
      <c r="C37" s="69"/>
      <c r="D37" s="70"/>
      <c r="H37" s="49"/>
      <c r="I37" s="69"/>
      <c r="J37" s="70"/>
      <c r="N37" s="49"/>
      <c r="O37" s="69"/>
      <c r="P37" s="70"/>
    </row>
    <row r="38" spans="2:17" s="53" customFormat="1">
      <c r="B38" s="49"/>
      <c r="C38" s="69"/>
      <c r="D38" s="70"/>
      <c r="H38" s="49"/>
      <c r="I38" s="69"/>
      <c r="J38" s="70"/>
      <c r="N38" s="49"/>
      <c r="O38" s="69"/>
      <c r="P38" s="70"/>
    </row>
    <row r="39" spans="2:17" s="53" customFormat="1">
      <c r="B39" s="49"/>
      <c r="C39" s="69"/>
      <c r="D39" s="70"/>
      <c r="H39" s="49"/>
      <c r="I39" s="69"/>
      <c r="J39" s="70"/>
      <c r="N39" s="49"/>
      <c r="O39" s="69"/>
      <c r="P39" s="70"/>
    </row>
    <row r="40" spans="2:17" s="53" customFormat="1">
      <c r="B40" s="49"/>
      <c r="C40" s="69"/>
      <c r="D40" s="70"/>
      <c r="H40" s="49"/>
      <c r="I40" s="69"/>
      <c r="J40" s="70"/>
      <c r="N40" s="49"/>
      <c r="O40" s="69"/>
      <c r="P40" s="70"/>
    </row>
    <row r="41" spans="2:17" s="53" customFormat="1">
      <c r="B41" s="49"/>
      <c r="C41" s="69"/>
      <c r="D41" s="70"/>
      <c r="H41" s="49"/>
      <c r="I41" s="69"/>
      <c r="J41" s="70"/>
      <c r="N41" s="49"/>
      <c r="O41" s="69"/>
      <c r="P41" s="70"/>
    </row>
    <row r="42" spans="2:17" s="53" customFormat="1">
      <c r="B42" s="49"/>
      <c r="C42" s="69"/>
      <c r="D42" s="70"/>
      <c r="H42" s="49"/>
      <c r="I42" s="69"/>
      <c r="J42" s="70"/>
      <c r="N42" s="49"/>
      <c r="O42" s="69"/>
      <c r="P42" s="70"/>
    </row>
    <row r="43" spans="2:17" s="53" customFormat="1">
      <c r="B43" s="49"/>
      <c r="C43" s="69"/>
      <c r="D43" s="70"/>
      <c r="H43" s="49"/>
      <c r="I43" s="69"/>
      <c r="J43" s="70"/>
      <c r="N43" s="49"/>
      <c r="O43" s="69"/>
      <c r="P43" s="70"/>
    </row>
    <row r="44" spans="2:17" s="53" customFormat="1">
      <c r="B44" s="49"/>
      <c r="C44" s="69"/>
      <c r="D44" s="70"/>
      <c r="H44" s="49"/>
      <c r="I44" s="69"/>
      <c r="J44" s="70"/>
      <c r="N44" s="49"/>
      <c r="O44" s="69"/>
      <c r="P44" s="70"/>
    </row>
    <row r="45" spans="2:17" s="53" customFormat="1">
      <c r="B45" s="49"/>
      <c r="C45" s="69"/>
      <c r="D45" s="70"/>
      <c r="H45" s="49"/>
      <c r="I45" s="69"/>
      <c r="J45" s="70"/>
      <c r="N45" s="49"/>
      <c r="O45" s="69"/>
      <c r="P45" s="70"/>
    </row>
    <row r="46" spans="2:17" s="53" customFormat="1">
      <c r="B46" s="49"/>
      <c r="C46" s="69"/>
      <c r="D46" s="70"/>
      <c r="H46" s="49"/>
      <c r="I46" s="69"/>
      <c r="J46" s="70"/>
      <c r="N46" s="49"/>
      <c r="O46" s="69"/>
      <c r="P46" s="70"/>
    </row>
    <row r="47" spans="2:17" s="53" customFormat="1">
      <c r="B47" s="49"/>
      <c r="C47" s="69"/>
      <c r="D47" s="70"/>
      <c r="H47" s="49"/>
      <c r="I47" s="69"/>
      <c r="J47" s="70"/>
      <c r="N47" s="49"/>
      <c r="O47" s="69"/>
      <c r="P47" s="70"/>
    </row>
    <row r="48" spans="2:17" s="53" customFormat="1">
      <c r="B48" s="49"/>
      <c r="C48" s="69"/>
      <c r="D48" s="70"/>
      <c r="H48" s="49"/>
      <c r="I48" s="69"/>
      <c r="J48" s="70"/>
      <c r="N48" s="49"/>
      <c r="O48" s="69"/>
      <c r="P48" s="70"/>
    </row>
    <row r="49" spans="2:20" s="53" customFormat="1">
      <c r="B49" s="49"/>
      <c r="C49" s="69"/>
      <c r="D49" s="70"/>
      <c r="H49" s="49"/>
      <c r="I49" s="69"/>
      <c r="J49" s="70"/>
      <c r="N49" s="49"/>
      <c r="O49" s="69"/>
      <c r="P49" s="70"/>
    </row>
    <row r="50" spans="2:20" s="53" customFormat="1">
      <c r="B50" s="49"/>
      <c r="C50" s="69"/>
      <c r="D50" s="70"/>
      <c r="H50" s="49"/>
      <c r="I50" s="69"/>
      <c r="J50" s="70"/>
      <c r="N50" s="49"/>
      <c r="O50" s="69"/>
      <c r="P50" s="70"/>
    </row>
    <row r="51" spans="2:20" ht="30">
      <c r="B51" s="293" t="s">
        <v>123</v>
      </c>
      <c r="C51" s="293"/>
      <c r="D51" s="293"/>
      <c r="E51" s="293"/>
      <c r="F51" s="293"/>
      <c r="G51" s="293"/>
      <c r="H51" s="293"/>
      <c r="I51" s="293"/>
      <c r="J51" s="293"/>
      <c r="K51" s="293"/>
      <c r="L51" s="293"/>
      <c r="M51" s="293"/>
      <c r="N51" s="293"/>
      <c r="O51" s="293"/>
      <c r="P51" s="293"/>
      <c r="Q51" s="293"/>
      <c r="R51" s="293"/>
    </row>
    <row r="52" spans="2:20" ht="25.5">
      <c r="B52" s="289" t="s">
        <v>112</v>
      </c>
      <c r="C52" s="289"/>
      <c r="D52" s="289"/>
      <c r="E52" s="289"/>
      <c r="F52" s="289"/>
      <c r="H52" s="289" t="s">
        <v>113</v>
      </c>
      <c r="I52" s="289"/>
      <c r="J52" s="289"/>
      <c r="K52" s="289"/>
      <c r="L52" s="289"/>
      <c r="N52" s="289" t="s">
        <v>114</v>
      </c>
      <c r="O52" s="289"/>
      <c r="P52" s="289"/>
      <c r="Q52" s="289"/>
      <c r="R52" s="289"/>
    </row>
    <row r="53" spans="2:20" s="53" customFormat="1" ht="12.75" customHeight="1">
      <c r="B53" s="96"/>
      <c r="C53" s="96"/>
      <c r="D53" s="96"/>
      <c r="E53" s="96"/>
      <c r="F53" s="96"/>
      <c r="G53" s="96"/>
      <c r="H53" s="96"/>
      <c r="I53" s="96"/>
      <c r="J53" s="96"/>
      <c r="K53" s="96"/>
      <c r="L53" s="96"/>
      <c r="M53" s="96"/>
      <c r="N53" s="96"/>
      <c r="O53" s="96"/>
      <c r="P53" s="96"/>
      <c r="Q53" s="96"/>
      <c r="R53" s="96"/>
    </row>
    <row r="54" spans="2:20">
      <c r="B54" s="60"/>
      <c r="C54" s="75" t="s">
        <v>111</v>
      </c>
      <c r="D54" s="61">
        <f>F11</f>
        <v>0</v>
      </c>
      <c r="E54" s="60"/>
      <c r="F54" s="60"/>
      <c r="H54" s="60"/>
      <c r="I54" s="76" t="s">
        <v>111</v>
      </c>
      <c r="J54" s="61">
        <f>L11</f>
        <v>0</v>
      </c>
      <c r="K54" s="60"/>
      <c r="L54" s="60"/>
      <c r="N54" s="60"/>
      <c r="O54" s="76" t="s">
        <v>111</v>
      </c>
      <c r="P54" s="61">
        <f>R11</f>
        <v>0</v>
      </c>
      <c r="Q54" s="60"/>
      <c r="R54" s="60"/>
    </row>
    <row r="55" spans="2:20">
      <c r="B55" s="296" t="s">
        <v>124</v>
      </c>
      <c r="C55" s="296"/>
      <c r="D55" s="62">
        <f>C7</f>
        <v>0</v>
      </c>
      <c r="E55" s="64" t="s">
        <v>125</v>
      </c>
      <c r="H55" s="296" t="s">
        <v>124</v>
      </c>
      <c r="I55" s="296"/>
      <c r="J55" s="62">
        <f>I7</f>
        <v>0</v>
      </c>
      <c r="K55" s="64" t="s">
        <v>125</v>
      </c>
      <c r="N55" s="296" t="s">
        <v>124</v>
      </c>
      <c r="O55" s="296"/>
      <c r="P55" s="62">
        <f>O7</f>
        <v>0</v>
      </c>
      <c r="Q55" s="64" t="s">
        <v>125</v>
      </c>
      <c r="T55" s="40"/>
    </row>
    <row r="56" spans="2:20" ht="24">
      <c r="C56" s="63" t="s">
        <v>126</v>
      </c>
      <c r="D56" s="83">
        <f>D54/(1-C7)</f>
        <v>0</v>
      </c>
      <c r="E56" s="21" t="s">
        <v>127</v>
      </c>
      <c r="I56" s="63" t="s">
        <v>126</v>
      </c>
      <c r="J56" s="83">
        <f>J54/(1-I7)</f>
        <v>0</v>
      </c>
      <c r="K56" s="21" t="s">
        <v>127</v>
      </c>
      <c r="O56" s="63" t="s">
        <v>126</v>
      </c>
      <c r="P56" s="83">
        <f>P54/(1-O7)</f>
        <v>0</v>
      </c>
      <c r="Q56" s="21" t="s">
        <v>127</v>
      </c>
    </row>
    <row r="57" spans="2:20">
      <c r="C57" s="23" t="s">
        <v>128</v>
      </c>
      <c r="D57" s="73" t="e">
        <f>(C31-D56)/C31</f>
        <v>#DIV/0!</v>
      </c>
      <c r="I57" s="23" t="s">
        <v>128</v>
      </c>
      <c r="J57" s="73" t="e">
        <f>(I31-J56)/I31</f>
        <v>#DIV/0!</v>
      </c>
      <c r="O57" s="23" t="s">
        <v>128</v>
      </c>
      <c r="P57" s="73" t="e">
        <f>(O31-P56)/O31</f>
        <v>#DIV/0!</v>
      </c>
    </row>
    <row r="58" spans="2:20" ht="9" customHeight="1"/>
    <row r="59" spans="2:20" ht="30">
      <c r="B59" s="297" t="s">
        <v>129</v>
      </c>
      <c r="C59" s="297"/>
      <c r="D59" s="297"/>
      <c r="E59" s="297"/>
      <c r="F59" s="297"/>
      <c r="G59" s="297"/>
      <c r="H59" s="297"/>
      <c r="I59" s="297"/>
      <c r="J59" s="297"/>
      <c r="K59" s="297"/>
      <c r="L59" s="297"/>
      <c r="M59" s="297"/>
      <c r="N59" s="297"/>
      <c r="O59" s="297"/>
      <c r="P59" s="297"/>
      <c r="Q59" s="297"/>
      <c r="R59" s="297"/>
    </row>
    <row r="60" spans="2:20" ht="25.5">
      <c r="B60" s="289" t="s">
        <v>112</v>
      </c>
      <c r="C60" s="289"/>
      <c r="D60" s="289"/>
      <c r="E60" s="289"/>
      <c r="F60" s="289"/>
      <c r="H60" s="289" t="s">
        <v>113</v>
      </c>
      <c r="I60" s="289"/>
      <c r="J60" s="289"/>
      <c r="K60" s="289"/>
      <c r="L60" s="289"/>
      <c r="N60" s="289" t="s">
        <v>114</v>
      </c>
      <c r="O60" s="289"/>
      <c r="P60" s="289"/>
      <c r="Q60" s="289"/>
      <c r="R60" s="289"/>
    </row>
    <row r="61" spans="2:20" s="53" customFormat="1" ht="12" customHeight="1">
      <c r="B61" s="97"/>
      <c r="C61" s="97"/>
      <c r="D61" s="97"/>
      <c r="E61" s="97"/>
      <c r="F61" s="97"/>
      <c r="G61" s="97"/>
      <c r="H61" s="97"/>
      <c r="I61" s="97"/>
      <c r="J61" s="97"/>
      <c r="K61" s="97"/>
      <c r="L61" s="97"/>
      <c r="M61" s="97"/>
      <c r="N61" s="97"/>
      <c r="O61" s="97"/>
      <c r="P61" s="97"/>
      <c r="Q61" s="97"/>
      <c r="R61" s="97"/>
    </row>
    <row r="62" spans="2:20">
      <c r="B62" s="67" t="s">
        <v>130</v>
      </c>
      <c r="C62" s="99"/>
      <c r="D62" s="72" t="s">
        <v>131</v>
      </c>
      <c r="H62" s="67" t="s">
        <v>130</v>
      </c>
      <c r="I62" s="99"/>
      <c r="J62" s="72" t="s">
        <v>131</v>
      </c>
      <c r="N62" s="67" t="s">
        <v>130</v>
      </c>
      <c r="O62" s="99"/>
      <c r="P62" s="72" t="s">
        <v>131</v>
      </c>
    </row>
    <row r="63" spans="2:20">
      <c r="B63" s="68" t="s">
        <v>132</v>
      </c>
      <c r="C63" s="99"/>
      <c r="D63" s="72" t="s">
        <v>133</v>
      </c>
      <c r="H63" s="68" t="s">
        <v>132</v>
      </c>
      <c r="I63" s="99"/>
      <c r="J63" s="72" t="s">
        <v>133</v>
      </c>
      <c r="N63" s="68" t="s">
        <v>132</v>
      </c>
      <c r="O63" s="99"/>
      <c r="P63" s="72" t="s">
        <v>133</v>
      </c>
    </row>
    <row r="64" spans="2:20">
      <c r="B64" s="67" t="s">
        <v>134</v>
      </c>
      <c r="C64" s="99"/>
      <c r="D64" s="72" t="s">
        <v>133</v>
      </c>
      <c r="H64" s="67" t="s">
        <v>134</v>
      </c>
      <c r="I64" s="99"/>
      <c r="J64" s="72" t="s">
        <v>133</v>
      </c>
      <c r="N64" s="67" t="s">
        <v>134</v>
      </c>
      <c r="O64" s="99"/>
      <c r="P64" s="72" t="s">
        <v>133</v>
      </c>
    </row>
    <row r="65" spans="2:20">
      <c r="B65" s="67" t="s">
        <v>135</v>
      </c>
      <c r="C65" s="99"/>
      <c r="D65" s="72" t="s">
        <v>136</v>
      </c>
      <c r="H65" s="67" t="s">
        <v>135</v>
      </c>
      <c r="I65" s="99"/>
      <c r="J65" s="72" t="s">
        <v>136</v>
      </c>
      <c r="N65" s="67" t="s">
        <v>135</v>
      </c>
      <c r="O65" s="99"/>
      <c r="P65" s="72" t="s">
        <v>136</v>
      </c>
    </row>
    <row r="66" spans="2:20">
      <c r="B66" s="67" t="s">
        <v>137</v>
      </c>
      <c r="C66" s="8" t="e">
        <f>((C32+C34)*1.5)/12</f>
        <v>#DIV/0!</v>
      </c>
      <c r="D66" s="65" t="s">
        <v>161</v>
      </c>
      <c r="E66" s="65"/>
      <c r="F66" s="65"/>
      <c r="H66" s="67" t="s">
        <v>137</v>
      </c>
      <c r="I66" s="8" t="e">
        <f>((I32+I34)*1.5)/12</f>
        <v>#DIV/0!</v>
      </c>
      <c r="J66" s="65" t="s">
        <v>161</v>
      </c>
      <c r="K66" s="65"/>
      <c r="L66" s="65"/>
      <c r="N66" s="67" t="s">
        <v>137</v>
      </c>
      <c r="O66" s="8" t="e">
        <f>((O32+O34)*1.5)/12</f>
        <v>#DIV/0!</v>
      </c>
      <c r="P66" s="65" t="s">
        <v>161</v>
      </c>
      <c r="Q66" s="65"/>
      <c r="R66" s="65"/>
    </row>
    <row r="67" spans="2:20">
      <c r="B67" s="78" t="s">
        <v>138</v>
      </c>
      <c r="C67" s="79" t="e">
        <f>SUM(C62:C66)</f>
        <v>#DIV/0!</v>
      </c>
      <c r="H67" s="78" t="s">
        <v>138</v>
      </c>
      <c r="I67" s="79" t="e">
        <f>SUM(I62:I66)</f>
        <v>#DIV/0!</v>
      </c>
      <c r="N67" s="78" t="s">
        <v>138</v>
      </c>
      <c r="O67" s="79" t="e">
        <f>SUM(O62:O66)</f>
        <v>#DIV/0!</v>
      </c>
    </row>
    <row r="69" spans="2:20" ht="19.5">
      <c r="B69" s="75" t="s">
        <v>111</v>
      </c>
      <c r="C69" s="61">
        <f>F11</f>
        <v>0</v>
      </c>
      <c r="D69" s="77" t="s">
        <v>139</v>
      </c>
      <c r="E69" s="91" t="s">
        <v>140</v>
      </c>
      <c r="F69" s="92" t="e">
        <f>C67</f>
        <v>#DIV/0!</v>
      </c>
      <c r="H69" s="75" t="s">
        <v>111</v>
      </c>
      <c r="I69" s="61">
        <f>L11</f>
        <v>0</v>
      </c>
      <c r="J69" s="77" t="s">
        <v>139</v>
      </c>
      <c r="K69" s="91" t="s">
        <v>140</v>
      </c>
      <c r="L69" s="92" t="e">
        <f>I67</f>
        <v>#DIV/0!</v>
      </c>
      <c r="N69" s="75" t="s">
        <v>111</v>
      </c>
      <c r="O69" s="61">
        <f>R11</f>
        <v>0</v>
      </c>
      <c r="P69" s="77" t="s">
        <v>139</v>
      </c>
      <c r="Q69" s="91" t="s">
        <v>140</v>
      </c>
      <c r="R69" s="92" t="e">
        <f>O67</f>
        <v>#DIV/0!</v>
      </c>
    </row>
    <row r="70" spans="2:20">
      <c r="B70" s="296" t="s">
        <v>124</v>
      </c>
      <c r="C70" s="296"/>
      <c r="D70" s="62">
        <f>C7</f>
        <v>0</v>
      </c>
      <c r="E70" s="71" t="s">
        <v>125</v>
      </c>
      <c r="H70" s="296" t="s">
        <v>124</v>
      </c>
      <c r="I70" s="296"/>
      <c r="J70" s="62">
        <f>I7</f>
        <v>0</v>
      </c>
      <c r="K70" s="71" t="s">
        <v>125</v>
      </c>
      <c r="N70" s="296" t="s">
        <v>124</v>
      </c>
      <c r="O70" s="296"/>
      <c r="P70" s="62">
        <f>O7</f>
        <v>0</v>
      </c>
      <c r="Q70" s="71" t="s">
        <v>125</v>
      </c>
      <c r="T70" s="40"/>
    </row>
    <row r="71" spans="2:20" ht="24">
      <c r="B71" s="298" t="s">
        <v>141</v>
      </c>
      <c r="C71" s="298"/>
      <c r="D71" s="84" t="e">
        <f>(C69+F69)/(1-D70)</f>
        <v>#DIV/0!</v>
      </c>
      <c r="E71" s="21" t="s">
        <v>127</v>
      </c>
      <c r="H71" s="298" t="s">
        <v>141</v>
      </c>
      <c r="I71" s="298"/>
      <c r="J71" s="84" t="e">
        <f>(I69+L69)/(1-J70)</f>
        <v>#DIV/0!</v>
      </c>
      <c r="K71" s="21" t="s">
        <v>127</v>
      </c>
      <c r="N71" s="298" t="s">
        <v>141</v>
      </c>
      <c r="O71" s="298"/>
      <c r="P71" s="84" t="e">
        <f>(O69+R69)/(1-P70)</f>
        <v>#DIV/0!</v>
      </c>
      <c r="Q71" s="21" t="s">
        <v>127</v>
      </c>
    </row>
    <row r="72" spans="2:20" ht="24">
      <c r="B72" s="298" t="s">
        <v>142</v>
      </c>
      <c r="C72" s="298"/>
      <c r="D72" s="74" t="e">
        <f>C31-D71</f>
        <v>#DIV/0!</v>
      </c>
      <c r="H72" s="298" t="s">
        <v>142</v>
      </c>
      <c r="I72" s="298"/>
      <c r="J72" s="74" t="e">
        <f>I31-J71</f>
        <v>#DIV/0!</v>
      </c>
      <c r="N72" s="298" t="s">
        <v>142</v>
      </c>
      <c r="O72" s="298"/>
      <c r="P72" s="74" t="e">
        <f>O31-P71</f>
        <v>#DIV/0!</v>
      </c>
    </row>
    <row r="73" spans="2:20" ht="18" customHeight="1">
      <c r="B73" s="21" t="s">
        <v>143</v>
      </c>
    </row>
    <row r="74" spans="2:20">
      <c r="B74" s="102" t="s">
        <v>132</v>
      </c>
      <c r="C74" s="299" t="s">
        <v>61</v>
      </c>
      <c r="D74" s="300"/>
      <c r="E74" s="300"/>
      <c r="F74" s="300"/>
      <c r="G74" s="300"/>
      <c r="H74" s="300"/>
      <c r="I74" s="300"/>
      <c r="J74" s="300"/>
      <c r="K74" s="300"/>
      <c r="L74" s="300"/>
      <c r="M74" s="300"/>
      <c r="N74" s="300"/>
      <c r="O74" s="300"/>
      <c r="P74" s="300"/>
      <c r="Q74" s="300"/>
      <c r="R74" s="300"/>
    </row>
    <row r="75" spans="2:20">
      <c r="B75" s="103" t="s">
        <v>134</v>
      </c>
      <c r="C75" s="301" t="s">
        <v>63</v>
      </c>
      <c r="D75" s="302"/>
      <c r="E75" s="302"/>
      <c r="F75" s="302"/>
      <c r="G75" s="302"/>
      <c r="H75" s="302"/>
      <c r="I75" s="302"/>
      <c r="J75" s="302"/>
      <c r="K75" s="302"/>
      <c r="L75" s="302"/>
      <c r="M75" s="302"/>
      <c r="N75" s="302"/>
      <c r="O75" s="302"/>
      <c r="P75" s="302"/>
      <c r="Q75" s="302"/>
      <c r="R75" s="302"/>
    </row>
    <row r="76" spans="2:20" ht="11.25" customHeight="1">
      <c r="B76" s="66"/>
    </row>
    <row r="77" spans="2:20">
      <c r="C77" s="23"/>
      <c r="D77" s="73"/>
      <c r="I77" s="23"/>
      <c r="J77" s="73"/>
      <c r="O77" s="23"/>
      <c r="P77" s="73"/>
    </row>
    <row r="78" spans="2:20">
      <c r="C78" s="23"/>
      <c r="D78" s="73"/>
      <c r="I78" s="23"/>
      <c r="J78" s="73"/>
      <c r="O78" s="23"/>
      <c r="P78" s="73"/>
    </row>
    <row r="79" spans="2:20">
      <c r="C79" s="23"/>
      <c r="D79" s="73"/>
      <c r="I79" s="23"/>
      <c r="J79" s="73"/>
      <c r="O79" s="23"/>
      <c r="P79" s="73"/>
    </row>
    <row r="80" spans="2:20">
      <c r="C80" s="23"/>
      <c r="D80" s="73"/>
      <c r="I80" s="23"/>
      <c r="J80" s="73"/>
      <c r="O80" s="23"/>
      <c r="P80" s="73"/>
    </row>
    <row r="81" spans="2:16">
      <c r="C81" s="23"/>
      <c r="D81" s="73"/>
      <c r="I81" s="23"/>
      <c r="J81" s="73"/>
      <c r="O81" s="23"/>
      <c r="P81" s="73"/>
    </row>
    <row r="82" spans="2:16">
      <c r="C82" s="23"/>
      <c r="D82" s="73"/>
      <c r="I82" s="23"/>
      <c r="J82" s="73"/>
      <c r="O82" s="23"/>
      <c r="P82" s="73"/>
    </row>
    <row r="83" spans="2:16">
      <c r="C83" s="23"/>
      <c r="D83" s="73"/>
      <c r="I83" s="23"/>
      <c r="J83" s="73"/>
      <c r="O83" s="23"/>
      <c r="P83" s="73"/>
    </row>
    <row r="84" spans="2:16">
      <c r="C84" s="23"/>
      <c r="D84" s="73"/>
      <c r="I84" s="23"/>
      <c r="J84" s="73"/>
      <c r="O84" s="23"/>
      <c r="P84" s="73"/>
    </row>
    <row r="85" spans="2:16">
      <c r="C85" s="23"/>
      <c r="D85" s="73"/>
      <c r="I85" s="23"/>
      <c r="J85" s="73"/>
      <c r="O85" s="23"/>
      <c r="P85" s="73"/>
    </row>
    <row r="86" spans="2:16">
      <c r="C86" s="23"/>
      <c r="D86" s="73"/>
      <c r="I86" s="23"/>
      <c r="J86" s="73"/>
      <c r="O86" s="23"/>
      <c r="P86" s="73"/>
    </row>
    <row r="87" spans="2:16">
      <c r="C87" s="23"/>
      <c r="D87" s="73"/>
      <c r="I87" s="23"/>
      <c r="J87" s="73"/>
      <c r="O87" s="23"/>
      <c r="P87" s="73"/>
    </row>
    <row r="88" spans="2:16">
      <c r="C88" s="23"/>
      <c r="D88" s="73"/>
      <c r="I88" s="23"/>
      <c r="J88" s="73"/>
      <c r="O88" s="23"/>
      <c r="P88" s="73"/>
    </row>
    <row r="89" spans="2:16">
      <c r="C89" s="23"/>
      <c r="D89" s="73"/>
      <c r="I89" s="23"/>
      <c r="J89" s="73"/>
      <c r="O89" s="23"/>
      <c r="P89" s="73"/>
    </row>
    <row r="90" spans="2:16">
      <c r="C90" s="23"/>
      <c r="D90" s="73"/>
      <c r="I90" s="23"/>
      <c r="J90" s="73"/>
      <c r="O90" s="23"/>
      <c r="P90" s="73"/>
    </row>
    <row r="91" spans="2:16">
      <c r="B91" s="66"/>
    </row>
    <row r="92" spans="2:16">
      <c r="B92" s="66"/>
    </row>
    <row r="93" spans="2:16">
      <c r="B93" s="66"/>
    </row>
    <row r="94" spans="2:16">
      <c r="B94" s="66"/>
    </row>
    <row r="95" spans="2:16">
      <c r="B95" s="90" t="s">
        <v>144</v>
      </c>
      <c r="C95" s="8" t="e">
        <f>D71</f>
        <v>#DIV/0!</v>
      </c>
      <c r="D95" s="8" t="e">
        <f>D71</f>
        <v>#DIV/0!</v>
      </c>
      <c r="H95" s="90" t="s">
        <v>144</v>
      </c>
      <c r="I95" s="8" t="e">
        <f>J71</f>
        <v>#DIV/0!</v>
      </c>
      <c r="J95" s="8" t="e">
        <f>J71</f>
        <v>#DIV/0!</v>
      </c>
      <c r="N95" s="90" t="s">
        <v>144</v>
      </c>
      <c r="O95" s="8" t="e">
        <f>P71</f>
        <v>#DIV/0!</v>
      </c>
      <c r="P95" s="8" t="e">
        <f>P71</f>
        <v>#DIV/0!</v>
      </c>
    </row>
    <row r="96" spans="2:16">
      <c r="B96" s="85" t="s">
        <v>145</v>
      </c>
      <c r="C96" s="85">
        <v>0</v>
      </c>
      <c r="D96" s="86" t="e">
        <f>C31</f>
        <v>#DIV/0!</v>
      </c>
      <c r="H96" s="85" t="s">
        <v>145</v>
      </c>
      <c r="I96" s="85">
        <v>0</v>
      </c>
      <c r="J96" s="86" t="e">
        <f>I31</f>
        <v>#DIV/0!</v>
      </c>
      <c r="N96" s="85" t="s">
        <v>145</v>
      </c>
      <c r="O96" s="85">
        <v>0</v>
      </c>
      <c r="P96" s="86" t="e">
        <f>O31</f>
        <v>#DIV/0!</v>
      </c>
    </row>
    <row r="97" spans="2:24">
      <c r="B97" s="85" t="s">
        <v>151</v>
      </c>
      <c r="C97" s="87">
        <f>F11</f>
        <v>0</v>
      </c>
      <c r="D97" s="86" t="e">
        <f>F7+F11</f>
        <v>#DIV/0!</v>
      </c>
      <c r="H97" s="85" t="s">
        <v>151</v>
      </c>
      <c r="I97" s="87">
        <f>L11</f>
        <v>0</v>
      </c>
      <c r="J97" s="86" t="e">
        <f>L7+L11</f>
        <v>#DIV/0!</v>
      </c>
      <c r="N97" s="85" t="s">
        <v>151</v>
      </c>
      <c r="O97" s="87">
        <f>R11</f>
        <v>0</v>
      </c>
      <c r="P97" s="86" t="e">
        <f>R7+R11</f>
        <v>#DIV/0!</v>
      </c>
    </row>
    <row r="98" spans="2:24">
      <c r="B98" s="90" t="s">
        <v>146</v>
      </c>
      <c r="C98" s="8">
        <f>D56</f>
        <v>0</v>
      </c>
      <c r="D98" s="8">
        <f>D56</f>
        <v>0</v>
      </c>
      <c r="H98" s="90" t="s">
        <v>146</v>
      </c>
      <c r="I98" s="8">
        <f>J56</f>
        <v>0</v>
      </c>
      <c r="J98" s="8">
        <f>J56</f>
        <v>0</v>
      </c>
      <c r="N98" s="93" t="s">
        <v>146</v>
      </c>
      <c r="O98" s="94">
        <f>P56</f>
        <v>0</v>
      </c>
      <c r="P98" s="94">
        <f>P56</f>
        <v>0</v>
      </c>
    </row>
    <row r="99" spans="2:24">
      <c r="B99" s="90" t="s">
        <v>147</v>
      </c>
      <c r="C99" s="95">
        <f>F11</f>
        <v>0</v>
      </c>
      <c r="D99" s="95">
        <f>F11</f>
        <v>0</v>
      </c>
      <c r="H99" s="90" t="s">
        <v>147</v>
      </c>
      <c r="I99" s="95">
        <f>L11</f>
        <v>0</v>
      </c>
      <c r="J99" s="95">
        <f>L11</f>
        <v>0</v>
      </c>
      <c r="N99" s="59" t="s">
        <v>147</v>
      </c>
      <c r="O99" s="95">
        <f>R11</f>
        <v>0</v>
      </c>
      <c r="P99" s="95">
        <f>R11</f>
        <v>0</v>
      </c>
    </row>
    <row r="102" spans="2:24">
      <c r="C102" s="9" t="s">
        <v>145</v>
      </c>
      <c r="D102" s="37" t="s">
        <v>121</v>
      </c>
      <c r="E102" s="9" t="s">
        <v>120</v>
      </c>
      <c r="F102" s="9" t="s">
        <v>122</v>
      </c>
      <c r="G102" s="9" t="s">
        <v>110</v>
      </c>
      <c r="H102" s="9" t="s">
        <v>120</v>
      </c>
      <c r="K102" s="9" t="s">
        <v>145</v>
      </c>
      <c r="L102" s="37" t="s">
        <v>121</v>
      </c>
      <c r="M102" s="9" t="s">
        <v>120</v>
      </c>
      <c r="N102" s="9" t="s">
        <v>122</v>
      </c>
      <c r="O102" s="9" t="s">
        <v>110</v>
      </c>
      <c r="P102" s="9" t="s">
        <v>120</v>
      </c>
      <c r="S102" s="9" t="s">
        <v>145</v>
      </c>
      <c r="T102" s="37" t="s">
        <v>121</v>
      </c>
      <c r="U102" s="9" t="s">
        <v>120</v>
      </c>
      <c r="V102" s="9" t="s">
        <v>122</v>
      </c>
      <c r="W102" s="9" t="s">
        <v>110</v>
      </c>
      <c r="X102" s="9" t="s">
        <v>120</v>
      </c>
    </row>
    <row r="103" spans="2:24">
      <c r="B103" s="8" t="s">
        <v>145</v>
      </c>
      <c r="C103" s="9" t="e">
        <f>C31</f>
        <v>#DIV/0!</v>
      </c>
      <c r="D103" s="9"/>
      <c r="E103" s="9"/>
      <c r="F103" s="9"/>
      <c r="G103" s="9"/>
      <c r="H103" s="8"/>
      <c r="J103" s="8" t="s">
        <v>145</v>
      </c>
      <c r="K103" s="9" t="e">
        <f>I31</f>
        <v>#DIV/0!</v>
      </c>
      <c r="L103" s="9"/>
      <c r="M103" s="9"/>
      <c r="N103" s="9"/>
      <c r="O103" s="9"/>
      <c r="P103" s="8"/>
      <c r="R103" s="8" t="s">
        <v>145</v>
      </c>
      <c r="S103" s="9" t="e">
        <f>O31</f>
        <v>#DIV/0!</v>
      </c>
      <c r="T103" s="9"/>
      <c r="U103" s="9"/>
      <c r="V103" s="9"/>
      <c r="W103" s="9"/>
      <c r="X103" s="8"/>
    </row>
    <row r="104" spans="2:24">
      <c r="B104" s="8" t="s">
        <v>148</v>
      </c>
      <c r="C104" s="9"/>
      <c r="D104" s="38" t="e">
        <f>C33</f>
        <v>#DIV/0!</v>
      </c>
      <c r="E104" s="9" t="e">
        <f>C32</f>
        <v>#DIV/0!</v>
      </c>
      <c r="F104" s="9"/>
      <c r="G104" s="9"/>
      <c r="H104" s="8"/>
      <c r="J104" s="8" t="s">
        <v>148</v>
      </c>
      <c r="K104" s="9"/>
      <c r="L104" s="38" t="e">
        <f>I33</f>
        <v>#DIV/0!</v>
      </c>
      <c r="M104" s="9" t="e">
        <f>I32</f>
        <v>#DIV/0!</v>
      </c>
      <c r="N104" s="9"/>
      <c r="O104" s="9"/>
      <c r="P104" s="8"/>
      <c r="R104" s="8" t="s">
        <v>148</v>
      </c>
      <c r="S104" s="9"/>
      <c r="T104" s="38" t="e">
        <f>O33</f>
        <v>#DIV/0!</v>
      </c>
      <c r="U104" s="9" t="e">
        <f>O32</f>
        <v>#DIV/0!</v>
      </c>
      <c r="V104" s="9"/>
      <c r="W104" s="9"/>
      <c r="X104" s="8"/>
    </row>
    <row r="105" spans="2:24">
      <c r="B105" s="8" t="s">
        <v>149</v>
      </c>
      <c r="C105" s="9"/>
      <c r="D105" s="9"/>
      <c r="E105" s="9"/>
      <c r="F105" s="38" t="e">
        <f>C35</f>
        <v>#DIV/0!</v>
      </c>
      <c r="G105" s="9">
        <f>C34</f>
        <v>0</v>
      </c>
      <c r="H105" s="39" t="e">
        <f>C32</f>
        <v>#DIV/0!</v>
      </c>
      <c r="J105" s="8" t="s">
        <v>149</v>
      </c>
      <c r="K105" s="9"/>
      <c r="L105" s="9"/>
      <c r="M105" s="9"/>
      <c r="N105" s="38" t="e">
        <f>I35</f>
        <v>#DIV/0!</v>
      </c>
      <c r="O105" s="9">
        <f>I34</f>
        <v>0</v>
      </c>
      <c r="P105" s="39" t="e">
        <f>I32</f>
        <v>#DIV/0!</v>
      </c>
      <c r="R105" s="8" t="s">
        <v>149</v>
      </c>
      <c r="S105" s="9"/>
      <c r="T105" s="9"/>
      <c r="U105" s="9"/>
      <c r="V105" s="38" t="e">
        <f>O35</f>
        <v>#DIV/0!</v>
      </c>
      <c r="W105" s="9">
        <f>O34</f>
        <v>0</v>
      </c>
      <c r="X105" s="39" t="e">
        <f>O32</f>
        <v>#DIV/0!</v>
      </c>
    </row>
  </sheetData>
  <sheetProtection sheet="1" selectLockedCells="1"/>
  <mergeCells count="37">
    <mergeCell ref="B72:C72"/>
    <mergeCell ref="H72:I72"/>
    <mergeCell ref="N72:O72"/>
    <mergeCell ref="C74:R74"/>
    <mergeCell ref="C75:R75"/>
    <mergeCell ref="B70:C70"/>
    <mergeCell ref="H70:I70"/>
    <mergeCell ref="N70:O70"/>
    <mergeCell ref="B71:C71"/>
    <mergeCell ref="H71:I71"/>
    <mergeCell ref="N71:O71"/>
    <mergeCell ref="B55:C55"/>
    <mergeCell ref="H55:I55"/>
    <mergeCell ref="N55:O55"/>
    <mergeCell ref="B59:R59"/>
    <mergeCell ref="B60:F60"/>
    <mergeCell ref="H60:L60"/>
    <mergeCell ref="N60:R60"/>
    <mergeCell ref="B8:B15"/>
    <mergeCell ref="H8:H15"/>
    <mergeCell ref="N8:N15"/>
    <mergeCell ref="B51:R51"/>
    <mergeCell ref="B52:F52"/>
    <mergeCell ref="H52:L52"/>
    <mergeCell ref="N52:R52"/>
    <mergeCell ref="B17:F27"/>
    <mergeCell ref="H17:L27"/>
    <mergeCell ref="N17:R27"/>
    <mergeCell ref="B2:F2"/>
    <mergeCell ref="H2:L2"/>
    <mergeCell ref="N2:R2"/>
    <mergeCell ref="B5:B6"/>
    <mergeCell ref="H5:H6"/>
    <mergeCell ref="N5:N6"/>
    <mergeCell ref="E4:F4"/>
    <mergeCell ref="K4:L4"/>
    <mergeCell ref="Q4:R4"/>
  </mergeCells>
  <phoneticPr fontId="2"/>
  <hyperlinks>
    <hyperlink ref="C74" r:id="rId1" display="http://www.kokuho-keisan.com/calc/calc.php?area=372021"/>
    <hyperlink ref="C75" r:id="rId2" display="https://www.nenkin.go.jp/tokusetsu/20kanyu.html"/>
  </hyperlinks>
  <pageMargins left="0.53" right="0.23622047244094491" top="0.45" bottom="0.31496062992125984" header="0.19685039370078741" footer="0.19685039370078741"/>
  <pageSetup paperSize="8" scale="66" orientation="portrait" r:id="rId3"/>
  <headerFooter>
    <oddHeader>&amp;C&amp;"-,太字"&amp;22&amp;A</oddHead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63"/>
  <sheetViews>
    <sheetView workbookViewId="0">
      <selection activeCell="M6" sqref="M6"/>
    </sheetView>
  </sheetViews>
  <sheetFormatPr defaultRowHeight="18.75"/>
  <cols>
    <col min="3" max="3" width="9.5" bestFit="1" customWidth="1"/>
    <col min="6" max="6" width="10.625" bestFit="1" customWidth="1"/>
    <col min="10" max="10" width="9.5" bestFit="1" customWidth="1"/>
    <col min="12" max="12" width="9.5" bestFit="1" customWidth="1"/>
    <col min="13" max="13" width="10.625" bestFit="1" customWidth="1"/>
    <col min="17" max="17" width="9.5" bestFit="1" customWidth="1"/>
    <col min="19" max="19" width="9.5" bestFit="1" customWidth="1"/>
    <col min="20" max="20" width="10.625" bestFit="1" customWidth="1"/>
  </cols>
  <sheetData>
    <row r="1" spans="1:20" ht="24.75" thickBot="1">
      <c r="A1" s="304" t="s">
        <v>31</v>
      </c>
      <c r="B1" s="304"/>
      <c r="C1" s="304"/>
      <c r="D1" s="304"/>
      <c r="E1" s="304"/>
      <c r="F1" s="304"/>
      <c r="H1" s="304" t="s">
        <v>70</v>
      </c>
      <c r="I1" s="304"/>
      <c r="J1" s="304"/>
      <c r="K1" s="304"/>
      <c r="L1" s="304"/>
      <c r="M1" s="304"/>
      <c r="O1" s="304" t="s">
        <v>71</v>
      </c>
      <c r="P1" s="304"/>
      <c r="Q1" s="304"/>
      <c r="R1" s="304"/>
      <c r="S1" s="304"/>
      <c r="T1" s="304"/>
    </row>
    <row r="2" spans="1:20" ht="19.5" thickBot="1">
      <c r="A2" s="173" t="s">
        <v>156</v>
      </c>
      <c r="B2" s="305" t="s">
        <v>152</v>
      </c>
      <c r="C2" s="306"/>
      <c r="D2" s="305" t="s">
        <v>153</v>
      </c>
      <c r="E2" s="306"/>
      <c r="F2" s="174" t="s">
        <v>154</v>
      </c>
      <c r="H2" s="175" t="s">
        <v>156</v>
      </c>
      <c r="I2" s="307" t="s">
        <v>152</v>
      </c>
      <c r="J2" s="308"/>
      <c r="K2" s="307" t="s">
        <v>153</v>
      </c>
      <c r="L2" s="308"/>
      <c r="M2" s="176" t="s">
        <v>154</v>
      </c>
      <c r="O2" s="175" t="s">
        <v>156</v>
      </c>
      <c r="P2" s="307" t="s">
        <v>152</v>
      </c>
      <c r="Q2" s="308"/>
      <c r="R2" s="307" t="s">
        <v>153</v>
      </c>
      <c r="S2" s="308"/>
      <c r="T2" s="176" t="s">
        <v>154</v>
      </c>
    </row>
    <row r="3" spans="1:20">
      <c r="A3" s="312" t="s">
        <v>155</v>
      </c>
      <c r="B3" s="309" t="s">
        <v>160</v>
      </c>
      <c r="C3" s="310"/>
      <c r="D3" s="310"/>
      <c r="E3" s="311"/>
      <c r="F3" s="178">
        <f>'創業計画書(製造・建設) '!Q10</f>
        <v>0</v>
      </c>
      <c r="H3" s="312">
        <v>1</v>
      </c>
      <c r="I3" s="303" t="s">
        <v>159</v>
      </c>
      <c r="J3" s="303"/>
      <c r="K3" s="303"/>
      <c r="L3" s="303"/>
      <c r="M3" s="178" t="e">
        <f>F63</f>
        <v>#DIV/0!</v>
      </c>
      <c r="O3" s="312">
        <v>1</v>
      </c>
      <c r="P3" s="303" t="s">
        <v>159</v>
      </c>
      <c r="Q3" s="303"/>
      <c r="R3" s="303"/>
      <c r="S3" s="303"/>
      <c r="T3" s="178" t="e">
        <f>M63</f>
        <v>#DIV/0!</v>
      </c>
    </row>
    <row r="4" spans="1:20">
      <c r="A4" s="313"/>
      <c r="B4" s="161"/>
      <c r="C4" s="162"/>
      <c r="D4" s="161" t="s">
        <v>158</v>
      </c>
      <c r="E4" s="163" t="e">
        <f>'月間の収支計画(製造・建設) '!$C$32</f>
        <v>#DIV/0!</v>
      </c>
      <c r="F4" s="177" t="e">
        <f>F3+C4-E4</f>
        <v>#DIV/0!</v>
      </c>
      <c r="H4" s="313"/>
      <c r="I4" s="161"/>
      <c r="J4" s="162"/>
      <c r="K4" s="161" t="s">
        <v>158</v>
      </c>
      <c r="L4" s="163" t="e">
        <f>'月間の収支計画(製造・建設) '!$I$32</f>
        <v>#DIV/0!</v>
      </c>
      <c r="M4" s="177" t="e">
        <f t="shared" ref="M4:M63" si="0">M3+J4-L4</f>
        <v>#DIV/0!</v>
      </c>
      <c r="O4" s="313"/>
      <c r="P4" s="161"/>
      <c r="Q4" s="162"/>
      <c r="R4" s="161" t="s">
        <v>158</v>
      </c>
      <c r="S4" s="163" t="e">
        <f>'月間の収支計画(製造・建設) '!$O$32</f>
        <v>#DIV/0!</v>
      </c>
      <c r="T4" s="177" t="e">
        <f t="shared" ref="T4:T63" si="1">T3+Q4-S4</f>
        <v>#DIV/0!</v>
      </c>
    </row>
    <row r="5" spans="1:20">
      <c r="A5" s="313"/>
      <c r="B5" s="160"/>
      <c r="C5" s="59"/>
      <c r="D5" s="160" t="s">
        <v>32</v>
      </c>
      <c r="E5" s="95">
        <f>'月間の収支計画(製造・建設) '!$C$34</f>
        <v>0</v>
      </c>
      <c r="F5" s="167" t="e">
        <f>F4+C5-E5</f>
        <v>#DIV/0!</v>
      </c>
      <c r="H5" s="313"/>
      <c r="I5" s="160"/>
      <c r="J5" s="59"/>
      <c r="K5" s="160" t="s">
        <v>32</v>
      </c>
      <c r="L5" s="95">
        <f>'月間の収支計画(製造・建設) '!$I$34</f>
        <v>0</v>
      </c>
      <c r="M5" s="167" t="e">
        <f t="shared" si="0"/>
        <v>#DIV/0!</v>
      </c>
      <c r="O5" s="313"/>
      <c r="P5" s="160"/>
      <c r="Q5" s="59"/>
      <c r="R5" s="160" t="s">
        <v>32</v>
      </c>
      <c r="S5" s="95">
        <f>'月間の収支計画(製造・建設) '!$O$34</f>
        <v>0</v>
      </c>
      <c r="T5" s="167" t="e">
        <f t="shared" si="1"/>
        <v>#DIV/0!</v>
      </c>
    </row>
    <row r="6" spans="1:20">
      <c r="A6" s="313"/>
      <c r="B6" s="160"/>
      <c r="C6" s="59"/>
      <c r="D6" s="160" t="s">
        <v>164</v>
      </c>
      <c r="E6" s="95">
        <f>'月間の収支計画(製造・建設) '!$C$65</f>
        <v>0</v>
      </c>
      <c r="F6" s="167" t="e">
        <f>F5+C6-E6</f>
        <v>#DIV/0!</v>
      </c>
      <c r="H6" s="313"/>
      <c r="I6" s="160"/>
      <c r="J6" s="59"/>
      <c r="K6" s="160" t="s">
        <v>164</v>
      </c>
      <c r="L6" s="95">
        <f>'月間の収支計画(製造・建設) '!$I$65</f>
        <v>0</v>
      </c>
      <c r="M6" s="167" t="e">
        <f t="shared" si="0"/>
        <v>#DIV/0!</v>
      </c>
      <c r="O6" s="313"/>
      <c r="P6" s="160"/>
      <c r="Q6" s="59"/>
      <c r="R6" s="160" t="s">
        <v>164</v>
      </c>
      <c r="S6" s="95">
        <f>'月間の収支計画(製造・建設) '!$O$65</f>
        <v>0</v>
      </c>
      <c r="T6" s="167" t="e">
        <f t="shared" si="1"/>
        <v>#DIV/0!</v>
      </c>
    </row>
    <row r="7" spans="1:20">
      <c r="A7" s="313"/>
      <c r="B7" s="160"/>
      <c r="C7" s="59"/>
      <c r="D7" s="160" t="s">
        <v>163</v>
      </c>
      <c r="E7" s="95">
        <f>SUM('月間の収支計画(製造・建設) '!$C$62:$C$64)</f>
        <v>0</v>
      </c>
      <c r="F7" s="167" t="e">
        <f>F6+C7-E7</f>
        <v>#DIV/0!</v>
      </c>
      <c r="H7" s="313"/>
      <c r="I7" s="160"/>
      <c r="J7" s="59"/>
      <c r="K7" s="160" t="s">
        <v>163</v>
      </c>
      <c r="L7" s="95">
        <f>SUM('月間の収支計画(製造・建設) '!$I$62:$I$64)</f>
        <v>0</v>
      </c>
      <c r="M7" s="167" t="e">
        <f t="shared" si="0"/>
        <v>#DIV/0!</v>
      </c>
      <c r="O7" s="313"/>
      <c r="P7" s="160"/>
      <c r="Q7" s="59"/>
      <c r="R7" s="160" t="s">
        <v>163</v>
      </c>
      <c r="S7" s="95">
        <f>SUM('月間の収支計画(製造・建設) '!$O$62:$O$64)</f>
        <v>0</v>
      </c>
      <c r="T7" s="167" t="e">
        <f>T6+Q7-S7</f>
        <v>#DIV/0!</v>
      </c>
    </row>
    <row r="8" spans="1:20" ht="19.5" thickBot="1">
      <c r="A8" s="314"/>
      <c r="B8" s="168" t="s">
        <v>157</v>
      </c>
      <c r="C8" s="169" t="e">
        <f>'月間の収支計画(製造・建設) '!$C$31</f>
        <v>#DIV/0!</v>
      </c>
      <c r="D8" s="170"/>
      <c r="E8" s="171"/>
      <c r="F8" s="172" t="e">
        <f>F7+C8-E8</f>
        <v>#DIV/0!</v>
      </c>
      <c r="H8" s="314"/>
      <c r="I8" s="168" t="s">
        <v>157</v>
      </c>
      <c r="J8" s="169" t="e">
        <f>'月間の収支計画(製造・建設) '!$I$31</f>
        <v>#DIV/0!</v>
      </c>
      <c r="K8" s="170"/>
      <c r="L8" s="171"/>
      <c r="M8" s="172" t="e">
        <f t="shared" si="0"/>
        <v>#DIV/0!</v>
      </c>
      <c r="O8" s="314"/>
      <c r="P8" s="168" t="s">
        <v>157</v>
      </c>
      <c r="Q8" s="169" t="e">
        <f>'月間の収支計画(製造・建設) '!$O$31</f>
        <v>#DIV/0!</v>
      </c>
      <c r="R8" s="170"/>
      <c r="S8" s="171"/>
      <c r="T8" s="172" t="e">
        <f t="shared" si="1"/>
        <v>#DIV/0!</v>
      </c>
    </row>
    <row r="9" spans="1:20">
      <c r="A9" s="312">
        <v>2</v>
      </c>
      <c r="B9" s="164"/>
      <c r="C9" s="165"/>
      <c r="D9" s="161" t="s">
        <v>158</v>
      </c>
      <c r="E9" s="163" t="e">
        <f>'月間の収支計画(製造・建設) '!$C$32</f>
        <v>#DIV/0!</v>
      </c>
      <c r="F9" s="166" t="e">
        <f t="shared" ref="F9:F63" si="2">F8+C9-E9</f>
        <v>#DIV/0!</v>
      </c>
      <c r="H9" s="312">
        <v>2</v>
      </c>
      <c r="I9" s="164"/>
      <c r="J9" s="165"/>
      <c r="K9" s="161" t="s">
        <v>158</v>
      </c>
      <c r="L9" s="163" t="e">
        <f>'月間の収支計画(製造・建設) '!$I$32</f>
        <v>#DIV/0!</v>
      </c>
      <c r="M9" s="166" t="e">
        <f t="shared" si="0"/>
        <v>#DIV/0!</v>
      </c>
      <c r="O9" s="312">
        <v>2</v>
      </c>
      <c r="P9" s="164"/>
      <c r="Q9" s="165"/>
      <c r="R9" s="161" t="s">
        <v>158</v>
      </c>
      <c r="S9" s="163" t="e">
        <f>'月間の収支計画(製造・建設) '!$O$32</f>
        <v>#DIV/0!</v>
      </c>
      <c r="T9" s="166" t="e">
        <f t="shared" si="1"/>
        <v>#DIV/0!</v>
      </c>
    </row>
    <row r="10" spans="1:20">
      <c r="A10" s="313"/>
      <c r="B10" s="160"/>
      <c r="C10" s="59"/>
      <c r="D10" s="160" t="s">
        <v>32</v>
      </c>
      <c r="E10" s="95">
        <f>'月間の収支計画(製造・建設) '!$C$34</f>
        <v>0</v>
      </c>
      <c r="F10" s="167" t="e">
        <f t="shared" si="2"/>
        <v>#DIV/0!</v>
      </c>
      <c r="H10" s="313"/>
      <c r="I10" s="160"/>
      <c r="J10" s="59"/>
      <c r="K10" s="160" t="s">
        <v>32</v>
      </c>
      <c r="L10" s="95">
        <f>'月間の収支計画(製造・建設) '!$I$34</f>
        <v>0</v>
      </c>
      <c r="M10" s="167" t="e">
        <f t="shared" si="0"/>
        <v>#DIV/0!</v>
      </c>
      <c r="O10" s="313"/>
      <c r="P10" s="160"/>
      <c r="Q10" s="59"/>
      <c r="R10" s="160" t="s">
        <v>32</v>
      </c>
      <c r="S10" s="95">
        <f>'月間の収支計画(製造・建設) '!$O$34</f>
        <v>0</v>
      </c>
      <c r="T10" s="167" t="e">
        <f t="shared" si="1"/>
        <v>#DIV/0!</v>
      </c>
    </row>
    <row r="11" spans="1:20">
      <c r="A11" s="313"/>
      <c r="B11" s="160"/>
      <c r="C11" s="59"/>
      <c r="D11" s="160" t="s">
        <v>164</v>
      </c>
      <c r="E11" s="95">
        <f>'月間の収支計画(製造・建設) '!$C$65</f>
        <v>0</v>
      </c>
      <c r="F11" s="167" t="e">
        <f>F10+C11-E11</f>
        <v>#DIV/0!</v>
      </c>
      <c r="H11" s="313"/>
      <c r="I11" s="160"/>
      <c r="J11" s="59"/>
      <c r="K11" s="160" t="s">
        <v>164</v>
      </c>
      <c r="L11" s="95">
        <f>'月間の収支計画(製造・建設) '!$I$65</f>
        <v>0</v>
      </c>
      <c r="M11" s="167" t="e">
        <f t="shared" si="0"/>
        <v>#DIV/0!</v>
      </c>
      <c r="O11" s="313"/>
      <c r="P11" s="160"/>
      <c r="Q11" s="59"/>
      <c r="R11" s="160" t="s">
        <v>164</v>
      </c>
      <c r="S11" s="95">
        <f>'月間の収支計画(製造・建設) '!$O$65</f>
        <v>0</v>
      </c>
      <c r="T11" s="167" t="e">
        <f t="shared" si="1"/>
        <v>#DIV/0!</v>
      </c>
    </row>
    <row r="12" spans="1:20">
      <c r="A12" s="313"/>
      <c r="B12" s="160"/>
      <c r="C12" s="59"/>
      <c r="D12" s="160" t="s">
        <v>163</v>
      </c>
      <c r="E12" s="95">
        <f>SUM('月間の収支計画(製造・建設) '!$C$62:$C$64)</f>
        <v>0</v>
      </c>
      <c r="F12" s="167" t="e">
        <f>F11+C12-E12</f>
        <v>#DIV/0!</v>
      </c>
      <c r="H12" s="313"/>
      <c r="I12" s="160"/>
      <c r="J12" s="59"/>
      <c r="K12" s="160" t="s">
        <v>163</v>
      </c>
      <c r="L12" s="95">
        <f>SUM('月間の収支計画(製造・建設) '!$I$62:$I$64)</f>
        <v>0</v>
      </c>
      <c r="M12" s="167" t="e">
        <f t="shared" si="0"/>
        <v>#DIV/0!</v>
      </c>
      <c r="O12" s="313"/>
      <c r="P12" s="160"/>
      <c r="Q12" s="59"/>
      <c r="R12" s="160" t="s">
        <v>163</v>
      </c>
      <c r="S12" s="95">
        <f>SUM('月間の収支計画(製造・建設) '!$O$62:$O$64)</f>
        <v>0</v>
      </c>
      <c r="T12" s="167" t="e">
        <f>T11+Q12-S12</f>
        <v>#DIV/0!</v>
      </c>
    </row>
    <row r="13" spans="1:20" ht="19.5" thickBot="1">
      <c r="A13" s="314"/>
      <c r="B13" s="168" t="s">
        <v>157</v>
      </c>
      <c r="C13" s="169" t="e">
        <f>'月間の収支計画(製造・建設) '!$C$31</f>
        <v>#DIV/0!</v>
      </c>
      <c r="D13" s="170"/>
      <c r="E13" s="171"/>
      <c r="F13" s="172" t="e">
        <f t="shared" si="2"/>
        <v>#DIV/0!</v>
      </c>
      <c r="H13" s="314"/>
      <c r="I13" s="168" t="s">
        <v>157</v>
      </c>
      <c r="J13" s="169" t="e">
        <f>'月間の収支計画(製造・建設) '!$I$31</f>
        <v>#DIV/0!</v>
      </c>
      <c r="K13" s="170"/>
      <c r="L13" s="171"/>
      <c r="M13" s="172" t="e">
        <f t="shared" si="0"/>
        <v>#DIV/0!</v>
      </c>
      <c r="O13" s="314"/>
      <c r="P13" s="168" t="s">
        <v>157</v>
      </c>
      <c r="Q13" s="169" t="e">
        <f>'月間の収支計画(製造・建設) '!$O$31</f>
        <v>#DIV/0!</v>
      </c>
      <c r="R13" s="170"/>
      <c r="S13" s="171"/>
      <c r="T13" s="172" t="e">
        <f>T12+Q13-S13</f>
        <v>#DIV/0!</v>
      </c>
    </row>
    <row r="14" spans="1:20">
      <c r="A14" s="312">
        <v>3</v>
      </c>
      <c r="B14" s="164"/>
      <c r="C14" s="165"/>
      <c r="D14" s="161" t="s">
        <v>158</v>
      </c>
      <c r="E14" s="163" t="e">
        <f>'月間の収支計画(製造・建設) '!$C$32</f>
        <v>#DIV/0!</v>
      </c>
      <c r="F14" s="166" t="e">
        <f t="shared" si="2"/>
        <v>#DIV/0!</v>
      </c>
      <c r="H14" s="312">
        <v>3</v>
      </c>
      <c r="I14" s="164"/>
      <c r="J14" s="165"/>
      <c r="K14" s="161" t="s">
        <v>158</v>
      </c>
      <c r="L14" s="163" t="e">
        <f>'月間の収支計画(製造・建設) '!$I$32</f>
        <v>#DIV/0!</v>
      </c>
      <c r="M14" s="166" t="e">
        <f t="shared" si="0"/>
        <v>#DIV/0!</v>
      </c>
      <c r="O14" s="312">
        <v>3</v>
      </c>
      <c r="P14" s="164"/>
      <c r="Q14" s="165"/>
      <c r="R14" s="161" t="s">
        <v>158</v>
      </c>
      <c r="S14" s="163" t="e">
        <f>'月間の収支計画(製造・建設) '!$O$32</f>
        <v>#DIV/0!</v>
      </c>
      <c r="T14" s="166" t="e">
        <f t="shared" si="1"/>
        <v>#DIV/0!</v>
      </c>
    </row>
    <row r="15" spans="1:20">
      <c r="A15" s="313"/>
      <c r="B15" s="160"/>
      <c r="C15" s="59"/>
      <c r="D15" s="160" t="s">
        <v>32</v>
      </c>
      <c r="E15" s="95">
        <f>'月間の収支計画(製造・建設) '!$C$34</f>
        <v>0</v>
      </c>
      <c r="F15" s="167" t="e">
        <f t="shared" si="2"/>
        <v>#DIV/0!</v>
      </c>
      <c r="H15" s="313"/>
      <c r="I15" s="160"/>
      <c r="J15" s="59"/>
      <c r="K15" s="160" t="s">
        <v>32</v>
      </c>
      <c r="L15" s="95">
        <f>'月間の収支計画(製造・建設) '!$I$34</f>
        <v>0</v>
      </c>
      <c r="M15" s="167" t="e">
        <f t="shared" si="0"/>
        <v>#DIV/0!</v>
      </c>
      <c r="O15" s="313"/>
      <c r="P15" s="160"/>
      <c r="Q15" s="59"/>
      <c r="R15" s="160" t="s">
        <v>32</v>
      </c>
      <c r="S15" s="95">
        <f>'月間の収支計画(製造・建設) '!$O$34</f>
        <v>0</v>
      </c>
      <c r="T15" s="167" t="e">
        <f t="shared" si="1"/>
        <v>#DIV/0!</v>
      </c>
    </row>
    <row r="16" spans="1:20">
      <c r="A16" s="313"/>
      <c r="B16" s="160"/>
      <c r="C16" s="59"/>
      <c r="D16" s="160" t="s">
        <v>164</v>
      </c>
      <c r="E16" s="95">
        <f>'月間の収支計画(製造・建設) '!$C$65</f>
        <v>0</v>
      </c>
      <c r="F16" s="167" t="e">
        <f>F15+C16-E16</f>
        <v>#DIV/0!</v>
      </c>
      <c r="H16" s="313"/>
      <c r="I16" s="160"/>
      <c r="J16" s="59"/>
      <c r="K16" s="160" t="s">
        <v>164</v>
      </c>
      <c r="L16" s="95">
        <f>'月間の収支計画(製造・建設) '!$I$65</f>
        <v>0</v>
      </c>
      <c r="M16" s="167" t="e">
        <f t="shared" si="0"/>
        <v>#DIV/0!</v>
      </c>
      <c r="O16" s="313"/>
      <c r="P16" s="160"/>
      <c r="Q16" s="59"/>
      <c r="R16" s="160" t="s">
        <v>164</v>
      </c>
      <c r="S16" s="95">
        <f>'月間の収支計画(製造・建設) '!$O$65</f>
        <v>0</v>
      </c>
      <c r="T16" s="167" t="e">
        <f t="shared" si="1"/>
        <v>#DIV/0!</v>
      </c>
    </row>
    <row r="17" spans="1:20">
      <c r="A17" s="313"/>
      <c r="B17" s="160"/>
      <c r="C17" s="59"/>
      <c r="D17" s="160" t="s">
        <v>163</v>
      </c>
      <c r="E17" s="95">
        <f>SUM('月間の収支計画(製造・建設) '!$C$62:$C$64)</f>
        <v>0</v>
      </c>
      <c r="F17" s="167" t="e">
        <f>F16+C17-E17</f>
        <v>#DIV/0!</v>
      </c>
      <c r="H17" s="313"/>
      <c r="I17" s="160"/>
      <c r="J17" s="59"/>
      <c r="K17" s="160" t="s">
        <v>163</v>
      </c>
      <c r="L17" s="95">
        <f>SUM('月間の収支計画(製造・建設) '!$I$62:$I$64)</f>
        <v>0</v>
      </c>
      <c r="M17" s="167" t="e">
        <f t="shared" si="0"/>
        <v>#DIV/0!</v>
      </c>
      <c r="O17" s="313"/>
      <c r="P17" s="160"/>
      <c r="Q17" s="59"/>
      <c r="R17" s="160" t="s">
        <v>163</v>
      </c>
      <c r="S17" s="95">
        <f>SUM('月間の収支計画(製造・建設) '!$O$62:$O$64)</f>
        <v>0</v>
      </c>
      <c r="T17" s="167" t="e">
        <f t="shared" si="1"/>
        <v>#DIV/0!</v>
      </c>
    </row>
    <row r="18" spans="1:20" ht="19.5" thickBot="1">
      <c r="A18" s="314"/>
      <c r="B18" s="168" t="s">
        <v>157</v>
      </c>
      <c r="C18" s="169" t="e">
        <f>'月間の収支計画(製造・建設) '!$C$31</f>
        <v>#DIV/0!</v>
      </c>
      <c r="D18" s="170"/>
      <c r="E18" s="171"/>
      <c r="F18" s="172" t="e">
        <f t="shared" si="2"/>
        <v>#DIV/0!</v>
      </c>
      <c r="H18" s="314"/>
      <c r="I18" s="168" t="s">
        <v>157</v>
      </c>
      <c r="J18" s="169" t="e">
        <f>'月間の収支計画(製造・建設) '!$I$31</f>
        <v>#DIV/0!</v>
      </c>
      <c r="K18" s="170"/>
      <c r="L18" s="171"/>
      <c r="M18" s="172" t="e">
        <f t="shared" si="0"/>
        <v>#DIV/0!</v>
      </c>
      <c r="O18" s="314"/>
      <c r="P18" s="168" t="s">
        <v>157</v>
      </c>
      <c r="Q18" s="169" t="e">
        <f>'月間の収支計画(製造・建設) '!$O$31</f>
        <v>#DIV/0!</v>
      </c>
      <c r="R18" s="170"/>
      <c r="S18" s="171"/>
      <c r="T18" s="172" t="e">
        <f t="shared" si="1"/>
        <v>#DIV/0!</v>
      </c>
    </row>
    <row r="19" spans="1:20">
      <c r="A19" s="312">
        <v>4</v>
      </c>
      <c r="B19" s="164"/>
      <c r="C19" s="165"/>
      <c r="D19" s="161" t="s">
        <v>158</v>
      </c>
      <c r="E19" s="163" t="e">
        <f>'月間の収支計画(製造・建設) '!$C$32</f>
        <v>#DIV/0!</v>
      </c>
      <c r="F19" s="166" t="e">
        <f t="shared" si="2"/>
        <v>#DIV/0!</v>
      </c>
      <c r="H19" s="312">
        <v>4</v>
      </c>
      <c r="I19" s="164"/>
      <c r="J19" s="165"/>
      <c r="K19" s="161" t="s">
        <v>158</v>
      </c>
      <c r="L19" s="163" t="e">
        <f>'月間の収支計画(製造・建設) '!$I$32</f>
        <v>#DIV/0!</v>
      </c>
      <c r="M19" s="166" t="e">
        <f t="shared" si="0"/>
        <v>#DIV/0!</v>
      </c>
      <c r="O19" s="312">
        <v>4</v>
      </c>
      <c r="P19" s="164"/>
      <c r="Q19" s="165"/>
      <c r="R19" s="161" t="s">
        <v>158</v>
      </c>
      <c r="S19" s="163" t="e">
        <f>'月間の収支計画(製造・建設) '!$O$32</f>
        <v>#DIV/0!</v>
      </c>
      <c r="T19" s="166" t="e">
        <f t="shared" si="1"/>
        <v>#DIV/0!</v>
      </c>
    </row>
    <row r="20" spans="1:20">
      <c r="A20" s="313"/>
      <c r="B20" s="160"/>
      <c r="C20" s="59"/>
      <c r="D20" s="160" t="s">
        <v>32</v>
      </c>
      <c r="E20" s="95">
        <f>'月間の収支計画(製造・建設) '!$C$34</f>
        <v>0</v>
      </c>
      <c r="F20" s="167" t="e">
        <f t="shared" si="2"/>
        <v>#DIV/0!</v>
      </c>
      <c r="H20" s="313"/>
      <c r="I20" s="160"/>
      <c r="J20" s="59"/>
      <c r="K20" s="160" t="s">
        <v>32</v>
      </c>
      <c r="L20" s="95">
        <f>'月間の収支計画(製造・建設) '!$I$34</f>
        <v>0</v>
      </c>
      <c r="M20" s="167" t="e">
        <f t="shared" si="0"/>
        <v>#DIV/0!</v>
      </c>
      <c r="O20" s="313"/>
      <c r="P20" s="160"/>
      <c r="Q20" s="59"/>
      <c r="R20" s="160" t="s">
        <v>32</v>
      </c>
      <c r="S20" s="95">
        <f>'月間の収支計画(製造・建設) '!$O$34</f>
        <v>0</v>
      </c>
      <c r="T20" s="167" t="e">
        <f t="shared" si="1"/>
        <v>#DIV/0!</v>
      </c>
    </row>
    <row r="21" spans="1:20">
      <c r="A21" s="313"/>
      <c r="B21" s="160"/>
      <c r="C21" s="59"/>
      <c r="D21" s="160" t="s">
        <v>164</v>
      </c>
      <c r="E21" s="95">
        <f>'月間の収支計画(製造・建設) '!$C$65</f>
        <v>0</v>
      </c>
      <c r="F21" s="167" t="e">
        <f>F20+C21-E21</f>
        <v>#DIV/0!</v>
      </c>
      <c r="H21" s="313"/>
      <c r="I21" s="160"/>
      <c r="J21" s="59"/>
      <c r="K21" s="160" t="s">
        <v>164</v>
      </c>
      <c r="L21" s="95">
        <f>'月間の収支計画(製造・建設) '!$I$65</f>
        <v>0</v>
      </c>
      <c r="M21" s="167" t="e">
        <f t="shared" si="0"/>
        <v>#DIV/0!</v>
      </c>
      <c r="O21" s="313"/>
      <c r="P21" s="160"/>
      <c r="Q21" s="59"/>
      <c r="R21" s="160" t="s">
        <v>164</v>
      </c>
      <c r="S21" s="95">
        <f>'月間の収支計画(製造・建設) '!$O$65</f>
        <v>0</v>
      </c>
      <c r="T21" s="167" t="e">
        <f t="shared" si="1"/>
        <v>#DIV/0!</v>
      </c>
    </row>
    <row r="22" spans="1:20">
      <c r="A22" s="313"/>
      <c r="B22" s="160"/>
      <c r="C22" s="59"/>
      <c r="D22" s="160" t="s">
        <v>163</v>
      </c>
      <c r="E22" s="95">
        <f>SUM('月間の収支計画(製造・建設) '!$C$62:$C$64)</f>
        <v>0</v>
      </c>
      <c r="F22" s="167" t="e">
        <f>F21+C22-E22</f>
        <v>#DIV/0!</v>
      </c>
      <c r="H22" s="313"/>
      <c r="I22" s="160"/>
      <c r="J22" s="59"/>
      <c r="K22" s="160" t="s">
        <v>163</v>
      </c>
      <c r="L22" s="95">
        <f>SUM('月間の収支計画(製造・建設) '!$I$62:$I$64)</f>
        <v>0</v>
      </c>
      <c r="M22" s="167" t="e">
        <f t="shared" si="0"/>
        <v>#DIV/0!</v>
      </c>
      <c r="O22" s="313"/>
      <c r="P22" s="160"/>
      <c r="Q22" s="59"/>
      <c r="R22" s="160" t="s">
        <v>163</v>
      </c>
      <c r="S22" s="95">
        <f>SUM('月間の収支計画(製造・建設) '!$O$62:$O$64)</f>
        <v>0</v>
      </c>
      <c r="T22" s="167" t="e">
        <f t="shared" si="1"/>
        <v>#DIV/0!</v>
      </c>
    </row>
    <row r="23" spans="1:20" ht="19.5" thickBot="1">
      <c r="A23" s="314"/>
      <c r="B23" s="168" t="s">
        <v>157</v>
      </c>
      <c r="C23" s="169" t="e">
        <f>'月間の収支計画(製造・建設) '!$C$31</f>
        <v>#DIV/0!</v>
      </c>
      <c r="D23" s="170"/>
      <c r="E23" s="171"/>
      <c r="F23" s="172" t="e">
        <f t="shared" si="2"/>
        <v>#DIV/0!</v>
      </c>
      <c r="H23" s="314"/>
      <c r="I23" s="168" t="s">
        <v>157</v>
      </c>
      <c r="J23" s="169" t="e">
        <f>'月間の収支計画(製造・建設) '!$I$31</f>
        <v>#DIV/0!</v>
      </c>
      <c r="K23" s="170"/>
      <c r="L23" s="171"/>
      <c r="M23" s="172" t="e">
        <f t="shared" si="0"/>
        <v>#DIV/0!</v>
      </c>
      <c r="O23" s="314"/>
      <c r="P23" s="168" t="s">
        <v>157</v>
      </c>
      <c r="Q23" s="169" t="e">
        <f>'月間の収支計画(製造・建設) '!$O$31</f>
        <v>#DIV/0!</v>
      </c>
      <c r="R23" s="170"/>
      <c r="S23" s="171"/>
      <c r="T23" s="172" t="e">
        <f t="shared" si="1"/>
        <v>#DIV/0!</v>
      </c>
    </row>
    <row r="24" spans="1:20">
      <c r="A24" s="312">
        <v>5</v>
      </c>
      <c r="B24" s="164"/>
      <c r="C24" s="165"/>
      <c r="D24" s="161" t="s">
        <v>158</v>
      </c>
      <c r="E24" s="163" t="e">
        <f>'月間の収支計画(製造・建設) '!$C$32</f>
        <v>#DIV/0!</v>
      </c>
      <c r="F24" s="166" t="e">
        <f t="shared" si="2"/>
        <v>#DIV/0!</v>
      </c>
      <c r="H24" s="312">
        <v>5</v>
      </c>
      <c r="I24" s="164"/>
      <c r="J24" s="165"/>
      <c r="K24" s="161" t="s">
        <v>158</v>
      </c>
      <c r="L24" s="163" t="e">
        <f>'月間の収支計画(製造・建設) '!$I$32</f>
        <v>#DIV/0!</v>
      </c>
      <c r="M24" s="166" t="e">
        <f t="shared" si="0"/>
        <v>#DIV/0!</v>
      </c>
      <c r="O24" s="312">
        <v>5</v>
      </c>
      <c r="P24" s="164"/>
      <c r="Q24" s="165"/>
      <c r="R24" s="161" t="s">
        <v>158</v>
      </c>
      <c r="S24" s="163" t="e">
        <f>'月間の収支計画(製造・建設) '!$O$32</f>
        <v>#DIV/0!</v>
      </c>
      <c r="T24" s="166" t="e">
        <f t="shared" si="1"/>
        <v>#DIV/0!</v>
      </c>
    </row>
    <row r="25" spans="1:20">
      <c r="A25" s="313"/>
      <c r="B25" s="160"/>
      <c r="C25" s="59"/>
      <c r="D25" s="160" t="s">
        <v>32</v>
      </c>
      <c r="E25" s="95">
        <f>'月間の収支計画(製造・建設) '!$C$34</f>
        <v>0</v>
      </c>
      <c r="F25" s="167" t="e">
        <f t="shared" si="2"/>
        <v>#DIV/0!</v>
      </c>
      <c r="H25" s="313"/>
      <c r="I25" s="160"/>
      <c r="J25" s="59"/>
      <c r="K25" s="160" t="s">
        <v>32</v>
      </c>
      <c r="L25" s="95">
        <f>'月間の収支計画(製造・建設) '!$I$34</f>
        <v>0</v>
      </c>
      <c r="M25" s="167" t="e">
        <f t="shared" si="0"/>
        <v>#DIV/0!</v>
      </c>
      <c r="O25" s="313"/>
      <c r="P25" s="160"/>
      <c r="Q25" s="59"/>
      <c r="R25" s="160" t="s">
        <v>32</v>
      </c>
      <c r="S25" s="95">
        <f>'月間の収支計画(製造・建設) '!$O$34</f>
        <v>0</v>
      </c>
      <c r="T25" s="167" t="e">
        <f t="shared" si="1"/>
        <v>#DIV/0!</v>
      </c>
    </row>
    <row r="26" spans="1:20">
      <c r="A26" s="313"/>
      <c r="B26" s="160"/>
      <c r="C26" s="59"/>
      <c r="D26" s="160" t="s">
        <v>164</v>
      </c>
      <c r="E26" s="95">
        <f>'月間の収支計画(製造・建設) '!$C$65</f>
        <v>0</v>
      </c>
      <c r="F26" s="167" t="e">
        <f>F25+C26-E26</f>
        <v>#DIV/0!</v>
      </c>
      <c r="H26" s="313"/>
      <c r="I26" s="160"/>
      <c r="J26" s="59"/>
      <c r="K26" s="160" t="s">
        <v>164</v>
      </c>
      <c r="L26" s="95">
        <f>'月間の収支計画(製造・建設) '!$I$65</f>
        <v>0</v>
      </c>
      <c r="M26" s="167" t="e">
        <f t="shared" si="0"/>
        <v>#DIV/0!</v>
      </c>
      <c r="O26" s="313"/>
      <c r="P26" s="160"/>
      <c r="Q26" s="59"/>
      <c r="R26" s="160" t="s">
        <v>164</v>
      </c>
      <c r="S26" s="95">
        <f>'月間の収支計画(製造・建設) '!$O$65</f>
        <v>0</v>
      </c>
      <c r="T26" s="167" t="e">
        <f t="shared" si="1"/>
        <v>#DIV/0!</v>
      </c>
    </row>
    <row r="27" spans="1:20">
      <c r="A27" s="313"/>
      <c r="B27" s="160"/>
      <c r="C27" s="59"/>
      <c r="D27" s="160" t="s">
        <v>163</v>
      </c>
      <c r="E27" s="95">
        <f>SUM('月間の収支計画(製造・建設) '!$C$62:$C$64)</f>
        <v>0</v>
      </c>
      <c r="F27" s="167" t="e">
        <f>F26+C27-E27</f>
        <v>#DIV/0!</v>
      </c>
      <c r="H27" s="313"/>
      <c r="I27" s="160"/>
      <c r="J27" s="59"/>
      <c r="K27" s="160" t="s">
        <v>163</v>
      </c>
      <c r="L27" s="95">
        <f>SUM('月間の収支計画(製造・建設) '!$I$62:$I$64)</f>
        <v>0</v>
      </c>
      <c r="M27" s="167" t="e">
        <f t="shared" si="0"/>
        <v>#DIV/0!</v>
      </c>
      <c r="O27" s="313"/>
      <c r="P27" s="160"/>
      <c r="Q27" s="59"/>
      <c r="R27" s="160" t="s">
        <v>163</v>
      </c>
      <c r="S27" s="95">
        <f>SUM('月間の収支計画(製造・建設) '!$O$62:$O$64)</f>
        <v>0</v>
      </c>
      <c r="T27" s="167" t="e">
        <f t="shared" si="1"/>
        <v>#DIV/0!</v>
      </c>
    </row>
    <row r="28" spans="1:20" ht="19.5" thickBot="1">
      <c r="A28" s="314"/>
      <c r="B28" s="168" t="s">
        <v>157</v>
      </c>
      <c r="C28" s="169" t="e">
        <f>'月間の収支計画(製造・建設) '!$C$31</f>
        <v>#DIV/0!</v>
      </c>
      <c r="D28" s="170"/>
      <c r="E28" s="171"/>
      <c r="F28" s="172" t="e">
        <f t="shared" si="2"/>
        <v>#DIV/0!</v>
      </c>
      <c r="H28" s="314"/>
      <c r="I28" s="168" t="s">
        <v>157</v>
      </c>
      <c r="J28" s="169" t="e">
        <f>'月間の収支計画(製造・建設) '!$I$31</f>
        <v>#DIV/0!</v>
      </c>
      <c r="K28" s="170"/>
      <c r="L28" s="171"/>
      <c r="M28" s="172" t="e">
        <f t="shared" si="0"/>
        <v>#DIV/0!</v>
      </c>
      <c r="O28" s="314"/>
      <c r="P28" s="168" t="s">
        <v>157</v>
      </c>
      <c r="Q28" s="169" t="e">
        <f>'月間の収支計画(製造・建設) '!$O$31</f>
        <v>#DIV/0!</v>
      </c>
      <c r="R28" s="170"/>
      <c r="S28" s="171"/>
      <c r="T28" s="172" t="e">
        <f t="shared" si="1"/>
        <v>#DIV/0!</v>
      </c>
    </row>
    <row r="29" spans="1:20">
      <c r="A29" s="312">
        <v>6</v>
      </c>
      <c r="B29" s="164"/>
      <c r="C29" s="165"/>
      <c r="D29" s="161" t="s">
        <v>158</v>
      </c>
      <c r="E29" s="163" t="e">
        <f>'月間の収支計画(製造・建設) '!$C$32</f>
        <v>#DIV/0!</v>
      </c>
      <c r="F29" s="166" t="e">
        <f t="shared" si="2"/>
        <v>#DIV/0!</v>
      </c>
      <c r="H29" s="312">
        <v>6</v>
      </c>
      <c r="I29" s="164"/>
      <c r="J29" s="165"/>
      <c r="K29" s="161" t="s">
        <v>158</v>
      </c>
      <c r="L29" s="163" t="e">
        <f>'月間の収支計画(製造・建設) '!$I$32</f>
        <v>#DIV/0!</v>
      </c>
      <c r="M29" s="166" t="e">
        <f t="shared" si="0"/>
        <v>#DIV/0!</v>
      </c>
      <c r="O29" s="312">
        <v>6</v>
      </c>
      <c r="P29" s="164"/>
      <c r="Q29" s="165"/>
      <c r="R29" s="161" t="s">
        <v>158</v>
      </c>
      <c r="S29" s="163" t="e">
        <f>'月間の収支計画(製造・建設) '!$O$32</f>
        <v>#DIV/0!</v>
      </c>
      <c r="T29" s="166" t="e">
        <f t="shared" si="1"/>
        <v>#DIV/0!</v>
      </c>
    </row>
    <row r="30" spans="1:20">
      <c r="A30" s="313"/>
      <c r="B30" s="160"/>
      <c r="C30" s="59"/>
      <c r="D30" s="160" t="s">
        <v>32</v>
      </c>
      <c r="E30" s="95">
        <f>'月間の収支計画(製造・建設) '!$C$34</f>
        <v>0</v>
      </c>
      <c r="F30" s="167" t="e">
        <f t="shared" si="2"/>
        <v>#DIV/0!</v>
      </c>
      <c r="H30" s="313"/>
      <c r="I30" s="160"/>
      <c r="J30" s="59"/>
      <c r="K30" s="160" t="s">
        <v>32</v>
      </c>
      <c r="L30" s="95">
        <f>'月間の収支計画(製造・建設) '!$I$34</f>
        <v>0</v>
      </c>
      <c r="M30" s="167" t="e">
        <f t="shared" si="0"/>
        <v>#DIV/0!</v>
      </c>
      <c r="O30" s="313"/>
      <c r="P30" s="160"/>
      <c r="Q30" s="59"/>
      <c r="R30" s="160" t="s">
        <v>32</v>
      </c>
      <c r="S30" s="95">
        <f>'月間の収支計画(製造・建設) '!$O$34</f>
        <v>0</v>
      </c>
      <c r="T30" s="167" t="e">
        <f t="shared" si="1"/>
        <v>#DIV/0!</v>
      </c>
    </row>
    <row r="31" spans="1:20">
      <c r="A31" s="313"/>
      <c r="B31" s="160"/>
      <c r="C31" s="59"/>
      <c r="D31" s="160" t="s">
        <v>164</v>
      </c>
      <c r="E31" s="95">
        <f>'月間の収支計画(製造・建設) '!$C$65</f>
        <v>0</v>
      </c>
      <c r="F31" s="167" t="e">
        <f t="shared" si="2"/>
        <v>#DIV/0!</v>
      </c>
      <c r="H31" s="313"/>
      <c r="I31" s="160"/>
      <c r="J31" s="59"/>
      <c r="K31" s="160" t="s">
        <v>164</v>
      </c>
      <c r="L31" s="95">
        <f>'月間の収支計画(製造・建設) '!$I$65</f>
        <v>0</v>
      </c>
      <c r="M31" s="167" t="e">
        <f t="shared" si="0"/>
        <v>#DIV/0!</v>
      </c>
      <c r="O31" s="313"/>
      <c r="P31" s="160"/>
      <c r="Q31" s="59"/>
      <c r="R31" s="160" t="s">
        <v>164</v>
      </c>
      <c r="S31" s="95">
        <f>'月間の収支計画(製造・建設) '!$O$65</f>
        <v>0</v>
      </c>
      <c r="T31" s="167" t="e">
        <f t="shared" si="1"/>
        <v>#DIV/0!</v>
      </c>
    </row>
    <row r="32" spans="1:20">
      <c r="A32" s="313"/>
      <c r="B32" s="160"/>
      <c r="C32" s="59"/>
      <c r="D32" s="160" t="s">
        <v>163</v>
      </c>
      <c r="E32" s="95">
        <f>SUM('月間の収支計画(製造・建設) '!$C$62:$C$64)</f>
        <v>0</v>
      </c>
      <c r="F32" s="167" t="e">
        <f>F31+C32-E32</f>
        <v>#DIV/0!</v>
      </c>
      <c r="H32" s="313"/>
      <c r="I32" s="160"/>
      <c r="J32" s="59"/>
      <c r="K32" s="160" t="s">
        <v>163</v>
      </c>
      <c r="L32" s="95">
        <f>SUM('月間の収支計画(製造・建設) '!$I$62:$I$64)</f>
        <v>0</v>
      </c>
      <c r="M32" s="167" t="e">
        <f t="shared" si="0"/>
        <v>#DIV/0!</v>
      </c>
      <c r="O32" s="313"/>
      <c r="P32" s="160"/>
      <c r="Q32" s="59"/>
      <c r="R32" s="160" t="s">
        <v>163</v>
      </c>
      <c r="S32" s="95">
        <f>SUM('月間の収支計画(製造・建設) '!$O$62:$O$64)</f>
        <v>0</v>
      </c>
      <c r="T32" s="167" t="e">
        <f t="shared" si="1"/>
        <v>#DIV/0!</v>
      </c>
    </row>
    <row r="33" spans="1:20" ht="19.5" thickBot="1">
      <c r="A33" s="314"/>
      <c r="B33" s="168" t="s">
        <v>157</v>
      </c>
      <c r="C33" s="169" t="e">
        <f>'月間の収支計画(製造・建設) '!$C$31</f>
        <v>#DIV/0!</v>
      </c>
      <c r="D33" s="170"/>
      <c r="E33" s="171"/>
      <c r="F33" s="172" t="e">
        <f t="shared" si="2"/>
        <v>#DIV/0!</v>
      </c>
      <c r="H33" s="314"/>
      <c r="I33" s="168" t="s">
        <v>157</v>
      </c>
      <c r="J33" s="169" t="e">
        <f>'月間の収支計画(製造・建設) '!$I$31</f>
        <v>#DIV/0!</v>
      </c>
      <c r="K33" s="170"/>
      <c r="L33" s="171"/>
      <c r="M33" s="172" t="e">
        <f t="shared" si="0"/>
        <v>#DIV/0!</v>
      </c>
      <c r="O33" s="314"/>
      <c r="P33" s="168" t="s">
        <v>157</v>
      </c>
      <c r="Q33" s="169" t="e">
        <f>'月間の収支計画(製造・建設) '!$O$31</f>
        <v>#DIV/0!</v>
      </c>
      <c r="R33" s="170"/>
      <c r="S33" s="171"/>
      <c r="T33" s="172" t="e">
        <f t="shared" si="1"/>
        <v>#DIV/0!</v>
      </c>
    </row>
    <row r="34" spans="1:20">
      <c r="A34" s="312">
        <v>7</v>
      </c>
      <c r="B34" s="164"/>
      <c r="C34" s="165"/>
      <c r="D34" s="161" t="s">
        <v>158</v>
      </c>
      <c r="E34" s="163" t="e">
        <f>'月間の収支計画(製造・建設) '!$C$32</f>
        <v>#DIV/0!</v>
      </c>
      <c r="F34" s="166" t="e">
        <f t="shared" si="2"/>
        <v>#DIV/0!</v>
      </c>
      <c r="H34" s="312">
        <v>7</v>
      </c>
      <c r="I34" s="164"/>
      <c r="J34" s="165"/>
      <c r="K34" s="161" t="s">
        <v>158</v>
      </c>
      <c r="L34" s="163" t="e">
        <f>'月間の収支計画(製造・建設) '!$I$32</f>
        <v>#DIV/0!</v>
      </c>
      <c r="M34" s="166" t="e">
        <f t="shared" si="0"/>
        <v>#DIV/0!</v>
      </c>
      <c r="O34" s="312">
        <v>7</v>
      </c>
      <c r="P34" s="164"/>
      <c r="Q34" s="165"/>
      <c r="R34" s="161" t="s">
        <v>158</v>
      </c>
      <c r="S34" s="163" t="e">
        <f>'月間の収支計画(製造・建設) '!$O$32</f>
        <v>#DIV/0!</v>
      </c>
      <c r="T34" s="166" t="e">
        <f t="shared" si="1"/>
        <v>#DIV/0!</v>
      </c>
    </row>
    <row r="35" spans="1:20">
      <c r="A35" s="313"/>
      <c r="B35" s="160"/>
      <c r="C35" s="59"/>
      <c r="D35" s="160" t="s">
        <v>32</v>
      </c>
      <c r="E35" s="95">
        <f>'月間の収支計画(製造・建設) '!$C$34</f>
        <v>0</v>
      </c>
      <c r="F35" s="167" t="e">
        <f t="shared" si="2"/>
        <v>#DIV/0!</v>
      </c>
      <c r="H35" s="313"/>
      <c r="I35" s="160"/>
      <c r="J35" s="59"/>
      <c r="K35" s="160" t="s">
        <v>32</v>
      </c>
      <c r="L35" s="95">
        <f>'月間の収支計画(製造・建設) '!$I$34</f>
        <v>0</v>
      </c>
      <c r="M35" s="167" t="e">
        <f t="shared" si="0"/>
        <v>#DIV/0!</v>
      </c>
      <c r="O35" s="313"/>
      <c r="P35" s="160"/>
      <c r="Q35" s="59"/>
      <c r="R35" s="160" t="s">
        <v>32</v>
      </c>
      <c r="S35" s="95">
        <f>'月間の収支計画(製造・建設) '!$O$34</f>
        <v>0</v>
      </c>
      <c r="T35" s="167" t="e">
        <f t="shared" si="1"/>
        <v>#DIV/0!</v>
      </c>
    </row>
    <row r="36" spans="1:20">
      <c r="A36" s="313"/>
      <c r="B36" s="160"/>
      <c r="C36" s="59"/>
      <c r="D36" s="160" t="s">
        <v>164</v>
      </c>
      <c r="E36" s="95">
        <f>'月間の収支計画(製造・建設) '!$C$65</f>
        <v>0</v>
      </c>
      <c r="F36" s="167" t="e">
        <f t="shared" si="2"/>
        <v>#DIV/0!</v>
      </c>
      <c r="H36" s="313"/>
      <c r="I36" s="160"/>
      <c r="J36" s="59"/>
      <c r="K36" s="160" t="s">
        <v>164</v>
      </c>
      <c r="L36" s="95">
        <f>'月間の収支計画(製造・建設) '!$I$65</f>
        <v>0</v>
      </c>
      <c r="M36" s="167" t="e">
        <f t="shared" si="0"/>
        <v>#DIV/0!</v>
      </c>
      <c r="O36" s="313"/>
      <c r="P36" s="160"/>
      <c r="Q36" s="59"/>
      <c r="R36" s="160" t="s">
        <v>164</v>
      </c>
      <c r="S36" s="95">
        <f>'月間の収支計画(製造・建設) '!$O$65</f>
        <v>0</v>
      </c>
      <c r="T36" s="167" t="e">
        <f t="shared" si="1"/>
        <v>#DIV/0!</v>
      </c>
    </row>
    <row r="37" spans="1:20">
      <c r="A37" s="313"/>
      <c r="B37" s="160"/>
      <c r="C37" s="59"/>
      <c r="D37" s="160" t="s">
        <v>163</v>
      </c>
      <c r="E37" s="95">
        <f>SUM('月間の収支計画(製造・建設) '!$C$62:$C$64)</f>
        <v>0</v>
      </c>
      <c r="F37" s="167" t="e">
        <f>F36+C37-E37</f>
        <v>#DIV/0!</v>
      </c>
      <c r="H37" s="313"/>
      <c r="I37" s="160"/>
      <c r="J37" s="59"/>
      <c r="K37" s="160" t="s">
        <v>163</v>
      </c>
      <c r="L37" s="95">
        <f>SUM('月間の収支計画(製造・建設) '!$I$62:$I$64)</f>
        <v>0</v>
      </c>
      <c r="M37" s="167" t="e">
        <f t="shared" si="0"/>
        <v>#DIV/0!</v>
      </c>
      <c r="O37" s="313"/>
      <c r="P37" s="160"/>
      <c r="Q37" s="59"/>
      <c r="R37" s="160" t="s">
        <v>163</v>
      </c>
      <c r="S37" s="95">
        <f>SUM('月間の収支計画(製造・建設) '!$O$62:$O$64)</f>
        <v>0</v>
      </c>
      <c r="T37" s="167" t="e">
        <f t="shared" si="1"/>
        <v>#DIV/0!</v>
      </c>
    </row>
    <row r="38" spans="1:20" ht="19.5" thickBot="1">
      <c r="A38" s="314"/>
      <c r="B38" s="168" t="s">
        <v>157</v>
      </c>
      <c r="C38" s="169" t="e">
        <f>'月間の収支計画(製造・建設) '!$C$31</f>
        <v>#DIV/0!</v>
      </c>
      <c r="D38" s="170"/>
      <c r="E38" s="171"/>
      <c r="F38" s="172" t="e">
        <f t="shared" si="2"/>
        <v>#DIV/0!</v>
      </c>
      <c r="H38" s="314"/>
      <c r="I38" s="168" t="s">
        <v>157</v>
      </c>
      <c r="J38" s="169" t="e">
        <f>'月間の収支計画(製造・建設) '!$I$31</f>
        <v>#DIV/0!</v>
      </c>
      <c r="K38" s="170"/>
      <c r="L38" s="171"/>
      <c r="M38" s="172" t="e">
        <f t="shared" si="0"/>
        <v>#DIV/0!</v>
      </c>
      <c r="O38" s="314"/>
      <c r="P38" s="168" t="s">
        <v>157</v>
      </c>
      <c r="Q38" s="169" t="e">
        <f>'月間の収支計画(製造・建設) '!$O$31</f>
        <v>#DIV/0!</v>
      </c>
      <c r="R38" s="170"/>
      <c r="S38" s="171"/>
      <c r="T38" s="172" t="e">
        <f t="shared" si="1"/>
        <v>#DIV/0!</v>
      </c>
    </row>
    <row r="39" spans="1:20">
      <c r="A39" s="312">
        <v>8</v>
      </c>
      <c r="B39" s="164"/>
      <c r="C39" s="165"/>
      <c r="D39" s="161" t="s">
        <v>158</v>
      </c>
      <c r="E39" s="163" t="e">
        <f>'月間の収支計画(製造・建設) '!$C$32</f>
        <v>#DIV/0!</v>
      </c>
      <c r="F39" s="166" t="e">
        <f t="shared" si="2"/>
        <v>#DIV/0!</v>
      </c>
      <c r="H39" s="312">
        <v>8</v>
      </c>
      <c r="I39" s="164"/>
      <c r="J39" s="165"/>
      <c r="K39" s="161" t="s">
        <v>158</v>
      </c>
      <c r="L39" s="163" t="e">
        <f>'月間の収支計画(製造・建設) '!$I$32</f>
        <v>#DIV/0!</v>
      </c>
      <c r="M39" s="166" t="e">
        <f t="shared" si="0"/>
        <v>#DIV/0!</v>
      </c>
      <c r="O39" s="312">
        <v>8</v>
      </c>
      <c r="P39" s="164"/>
      <c r="Q39" s="165"/>
      <c r="R39" s="161" t="s">
        <v>158</v>
      </c>
      <c r="S39" s="163" t="e">
        <f>'月間の収支計画(製造・建設) '!$O$32</f>
        <v>#DIV/0!</v>
      </c>
      <c r="T39" s="166" t="e">
        <f t="shared" si="1"/>
        <v>#DIV/0!</v>
      </c>
    </row>
    <row r="40" spans="1:20">
      <c r="A40" s="313"/>
      <c r="B40" s="160"/>
      <c r="C40" s="59"/>
      <c r="D40" s="160" t="s">
        <v>32</v>
      </c>
      <c r="E40" s="95">
        <f>'月間の収支計画(製造・建設) '!$C$34</f>
        <v>0</v>
      </c>
      <c r="F40" s="167" t="e">
        <f t="shared" si="2"/>
        <v>#DIV/0!</v>
      </c>
      <c r="H40" s="313"/>
      <c r="I40" s="160"/>
      <c r="J40" s="59"/>
      <c r="K40" s="160" t="s">
        <v>32</v>
      </c>
      <c r="L40" s="95">
        <f>'月間の収支計画(製造・建設) '!$I$34</f>
        <v>0</v>
      </c>
      <c r="M40" s="167" t="e">
        <f t="shared" si="0"/>
        <v>#DIV/0!</v>
      </c>
      <c r="O40" s="313"/>
      <c r="P40" s="160"/>
      <c r="Q40" s="59"/>
      <c r="R40" s="160" t="s">
        <v>32</v>
      </c>
      <c r="S40" s="95">
        <f>'月間の収支計画(製造・建設) '!$O$34</f>
        <v>0</v>
      </c>
      <c r="T40" s="167" t="e">
        <f t="shared" si="1"/>
        <v>#DIV/0!</v>
      </c>
    </row>
    <row r="41" spans="1:20">
      <c r="A41" s="313"/>
      <c r="B41" s="160"/>
      <c r="C41" s="59"/>
      <c r="D41" s="160" t="s">
        <v>164</v>
      </c>
      <c r="E41" s="95">
        <f>'月間の収支計画(製造・建設) '!$C$65</f>
        <v>0</v>
      </c>
      <c r="F41" s="167" t="e">
        <f t="shared" si="2"/>
        <v>#DIV/0!</v>
      </c>
      <c r="H41" s="313"/>
      <c r="I41" s="160"/>
      <c r="J41" s="59"/>
      <c r="K41" s="160" t="s">
        <v>164</v>
      </c>
      <c r="L41" s="95">
        <f>'月間の収支計画(製造・建設) '!$I$65</f>
        <v>0</v>
      </c>
      <c r="M41" s="167" t="e">
        <f t="shared" si="0"/>
        <v>#DIV/0!</v>
      </c>
      <c r="O41" s="313"/>
      <c r="P41" s="160"/>
      <c r="Q41" s="59"/>
      <c r="R41" s="160" t="s">
        <v>164</v>
      </c>
      <c r="S41" s="95">
        <f>'月間の収支計画(製造・建設) '!$O$65</f>
        <v>0</v>
      </c>
      <c r="T41" s="167" t="e">
        <f t="shared" si="1"/>
        <v>#DIV/0!</v>
      </c>
    </row>
    <row r="42" spans="1:20">
      <c r="A42" s="313"/>
      <c r="B42" s="160"/>
      <c r="C42" s="59"/>
      <c r="D42" s="160" t="s">
        <v>163</v>
      </c>
      <c r="E42" s="95">
        <f>SUM('月間の収支計画(製造・建設) '!$C$62:$C$64)</f>
        <v>0</v>
      </c>
      <c r="F42" s="167" t="e">
        <f>F41+C42-E42</f>
        <v>#DIV/0!</v>
      </c>
      <c r="H42" s="313"/>
      <c r="I42" s="160"/>
      <c r="J42" s="59"/>
      <c r="K42" s="160" t="s">
        <v>163</v>
      </c>
      <c r="L42" s="95">
        <f>SUM('月間の収支計画(製造・建設) '!$I$62:$I$64)</f>
        <v>0</v>
      </c>
      <c r="M42" s="167" t="e">
        <f t="shared" si="0"/>
        <v>#DIV/0!</v>
      </c>
      <c r="O42" s="313"/>
      <c r="P42" s="160"/>
      <c r="Q42" s="59"/>
      <c r="R42" s="160" t="s">
        <v>163</v>
      </c>
      <c r="S42" s="95">
        <f>SUM('月間の収支計画(製造・建設) '!$O$62:$O$64)</f>
        <v>0</v>
      </c>
      <c r="T42" s="167" t="e">
        <f t="shared" si="1"/>
        <v>#DIV/0!</v>
      </c>
    </row>
    <row r="43" spans="1:20" ht="19.5" thickBot="1">
      <c r="A43" s="314"/>
      <c r="B43" s="168" t="s">
        <v>157</v>
      </c>
      <c r="C43" s="169" t="e">
        <f>'月間の収支計画(製造・建設) '!$C$31</f>
        <v>#DIV/0!</v>
      </c>
      <c r="D43" s="170"/>
      <c r="E43" s="171"/>
      <c r="F43" s="172" t="e">
        <f t="shared" si="2"/>
        <v>#DIV/0!</v>
      </c>
      <c r="H43" s="314"/>
      <c r="I43" s="168" t="s">
        <v>157</v>
      </c>
      <c r="J43" s="169" t="e">
        <f>'月間の収支計画(製造・建設) '!$I$31</f>
        <v>#DIV/0!</v>
      </c>
      <c r="K43" s="170"/>
      <c r="L43" s="171"/>
      <c r="M43" s="172" t="e">
        <f t="shared" si="0"/>
        <v>#DIV/0!</v>
      </c>
      <c r="O43" s="314"/>
      <c r="P43" s="168" t="s">
        <v>157</v>
      </c>
      <c r="Q43" s="169" t="e">
        <f>'月間の収支計画(製造・建設) '!$O$31</f>
        <v>#DIV/0!</v>
      </c>
      <c r="R43" s="170"/>
      <c r="S43" s="171"/>
      <c r="T43" s="172" t="e">
        <f t="shared" si="1"/>
        <v>#DIV/0!</v>
      </c>
    </row>
    <row r="44" spans="1:20">
      <c r="A44" s="312">
        <v>9</v>
      </c>
      <c r="B44" s="164"/>
      <c r="C44" s="165"/>
      <c r="D44" s="161" t="s">
        <v>158</v>
      </c>
      <c r="E44" s="163" t="e">
        <f>'月間の収支計画(製造・建設) '!$C$32</f>
        <v>#DIV/0!</v>
      </c>
      <c r="F44" s="166" t="e">
        <f t="shared" si="2"/>
        <v>#DIV/0!</v>
      </c>
      <c r="H44" s="312">
        <v>9</v>
      </c>
      <c r="I44" s="164"/>
      <c r="J44" s="165"/>
      <c r="K44" s="161" t="s">
        <v>158</v>
      </c>
      <c r="L44" s="163" t="e">
        <f>'月間の収支計画(製造・建設) '!$I$32</f>
        <v>#DIV/0!</v>
      </c>
      <c r="M44" s="166" t="e">
        <f t="shared" si="0"/>
        <v>#DIV/0!</v>
      </c>
      <c r="O44" s="312">
        <v>9</v>
      </c>
      <c r="P44" s="164"/>
      <c r="Q44" s="165"/>
      <c r="R44" s="161" t="s">
        <v>158</v>
      </c>
      <c r="S44" s="163" t="e">
        <f>'月間の収支計画(製造・建設) '!$O$32</f>
        <v>#DIV/0!</v>
      </c>
      <c r="T44" s="166" t="e">
        <f t="shared" si="1"/>
        <v>#DIV/0!</v>
      </c>
    </row>
    <row r="45" spans="1:20">
      <c r="A45" s="313"/>
      <c r="B45" s="160"/>
      <c r="C45" s="59"/>
      <c r="D45" s="160" t="s">
        <v>32</v>
      </c>
      <c r="E45" s="95">
        <f>'月間の収支計画(製造・建設) '!$C$34</f>
        <v>0</v>
      </c>
      <c r="F45" s="167" t="e">
        <f t="shared" si="2"/>
        <v>#DIV/0!</v>
      </c>
      <c r="H45" s="313"/>
      <c r="I45" s="160"/>
      <c r="J45" s="59"/>
      <c r="K45" s="160" t="s">
        <v>32</v>
      </c>
      <c r="L45" s="95">
        <f>'月間の収支計画(製造・建設) '!$I$34</f>
        <v>0</v>
      </c>
      <c r="M45" s="167" t="e">
        <f t="shared" si="0"/>
        <v>#DIV/0!</v>
      </c>
      <c r="O45" s="313"/>
      <c r="P45" s="160"/>
      <c r="Q45" s="59"/>
      <c r="R45" s="160" t="s">
        <v>32</v>
      </c>
      <c r="S45" s="95">
        <f>'月間の収支計画(製造・建設) '!$O$34</f>
        <v>0</v>
      </c>
      <c r="T45" s="167" t="e">
        <f t="shared" si="1"/>
        <v>#DIV/0!</v>
      </c>
    </row>
    <row r="46" spans="1:20">
      <c r="A46" s="313"/>
      <c r="B46" s="160"/>
      <c r="C46" s="59"/>
      <c r="D46" s="160" t="s">
        <v>164</v>
      </c>
      <c r="E46" s="95">
        <f>'月間の収支計画(製造・建設) '!$C$65</f>
        <v>0</v>
      </c>
      <c r="F46" s="167" t="e">
        <f t="shared" si="2"/>
        <v>#DIV/0!</v>
      </c>
      <c r="H46" s="313"/>
      <c r="I46" s="160"/>
      <c r="J46" s="59"/>
      <c r="K46" s="160" t="s">
        <v>164</v>
      </c>
      <c r="L46" s="95">
        <f>'月間の収支計画(製造・建設) '!$I$65</f>
        <v>0</v>
      </c>
      <c r="M46" s="167" t="e">
        <f t="shared" si="0"/>
        <v>#DIV/0!</v>
      </c>
      <c r="O46" s="313"/>
      <c r="P46" s="160"/>
      <c r="Q46" s="59"/>
      <c r="R46" s="160" t="s">
        <v>164</v>
      </c>
      <c r="S46" s="95">
        <f>'月間の収支計画(製造・建設) '!$O$65</f>
        <v>0</v>
      </c>
      <c r="T46" s="167" t="e">
        <f t="shared" si="1"/>
        <v>#DIV/0!</v>
      </c>
    </row>
    <row r="47" spans="1:20">
      <c r="A47" s="313"/>
      <c r="B47" s="160"/>
      <c r="C47" s="59"/>
      <c r="D47" s="160" t="s">
        <v>163</v>
      </c>
      <c r="E47" s="95">
        <f>SUM('月間の収支計画(製造・建設) '!$C$62:$C$64)</f>
        <v>0</v>
      </c>
      <c r="F47" s="167" t="e">
        <f t="shared" si="2"/>
        <v>#DIV/0!</v>
      </c>
      <c r="H47" s="313"/>
      <c r="I47" s="160"/>
      <c r="J47" s="59"/>
      <c r="K47" s="160" t="s">
        <v>163</v>
      </c>
      <c r="L47" s="95">
        <f>SUM('月間の収支計画(製造・建設) '!$I$62:$I$64)</f>
        <v>0</v>
      </c>
      <c r="M47" s="167" t="e">
        <f t="shared" si="0"/>
        <v>#DIV/0!</v>
      </c>
      <c r="O47" s="313"/>
      <c r="P47" s="160"/>
      <c r="Q47" s="59"/>
      <c r="R47" s="160" t="s">
        <v>163</v>
      </c>
      <c r="S47" s="95">
        <f>SUM('月間の収支計画(製造・建設) '!$O$62:$O$64)</f>
        <v>0</v>
      </c>
      <c r="T47" s="167" t="e">
        <f t="shared" si="1"/>
        <v>#DIV/0!</v>
      </c>
    </row>
    <row r="48" spans="1:20" ht="19.5" thickBot="1">
      <c r="A48" s="314"/>
      <c r="B48" s="168" t="s">
        <v>157</v>
      </c>
      <c r="C48" s="169" t="e">
        <f>'月間の収支計画(製造・建設) '!$C$31</f>
        <v>#DIV/0!</v>
      </c>
      <c r="D48" s="170"/>
      <c r="E48" s="171"/>
      <c r="F48" s="172" t="e">
        <f t="shared" si="2"/>
        <v>#DIV/0!</v>
      </c>
      <c r="H48" s="314"/>
      <c r="I48" s="168" t="s">
        <v>157</v>
      </c>
      <c r="J48" s="169" t="e">
        <f>'月間の収支計画(製造・建設) '!$I$31</f>
        <v>#DIV/0!</v>
      </c>
      <c r="K48" s="170"/>
      <c r="L48" s="171"/>
      <c r="M48" s="172" t="e">
        <f t="shared" si="0"/>
        <v>#DIV/0!</v>
      </c>
      <c r="O48" s="314"/>
      <c r="P48" s="168" t="s">
        <v>157</v>
      </c>
      <c r="Q48" s="169" t="e">
        <f>'月間の収支計画(製造・建設) '!$O$31</f>
        <v>#DIV/0!</v>
      </c>
      <c r="R48" s="170"/>
      <c r="S48" s="171"/>
      <c r="T48" s="172" t="e">
        <f t="shared" si="1"/>
        <v>#DIV/0!</v>
      </c>
    </row>
    <row r="49" spans="1:20">
      <c r="A49" s="312">
        <v>10</v>
      </c>
      <c r="B49" s="164"/>
      <c r="C49" s="165"/>
      <c r="D49" s="161" t="s">
        <v>158</v>
      </c>
      <c r="E49" s="163" t="e">
        <f>'月間の収支計画(製造・建設) '!$C$32</f>
        <v>#DIV/0!</v>
      </c>
      <c r="F49" s="166" t="e">
        <f t="shared" si="2"/>
        <v>#DIV/0!</v>
      </c>
      <c r="H49" s="312">
        <v>10</v>
      </c>
      <c r="I49" s="164"/>
      <c r="J49" s="165"/>
      <c r="K49" s="161" t="s">
        <v>158</v>
      </c>
      <c r="L49" s="163" t="e">
        <f>'月間の収支計画(製造・建設) '!$I$32</f>
        <v>#DIV/0!</v>
      </c>
      <c r="M49" s="166" t="e">
        <f t="shared" si="0"/>
        <v>#DIV/0!</v>
      </c>
      <c r="O49" s="312">
        <v>10</v>
      </c>
      <c r="P49" s="164"/>
      <c r="Q49" s="165"/>
      <c r="R49" s="161" t="s">
        <v>158</v>
      </c>
      <c r="S49" s="163" t="e">
        <f>'月間の収支計画(製造・建設) '!$O$32</f>
        <v>#DIV/0!</v>
      </c>
      <c r="T49" s="166" t="e">
        <f t="shared" si="1"/>
        <v>#DIV/0!</v>
      </c>
    </row>
    <row r="50" spans="1:20">
      <c r="A50" s="313"/>
      <c r="B50" s="160"/>
      <c r="C50" s="59"/>
      <c r="D50" s="160" t="s">
        <v>32</v>
      </c>
      <c r="E50" s="95">
        <f>'月間の収支計画(製造・建設) '!$C$34</f>
        <v>0</v>
      </c>
      <c r="F50" s="167" t="e">
        <f t="shared" si="2"/>
        <v>#DIV/0!</v>
      </c>
      <c r="H50" s="313"/>
      <c r="I50" s="160"/>
      <c r="J50" s="59"/>
      <c r="K50" s="160" t="s">
        <v>32</v>
      </c>
      <c r="L50" s="95">
        <f>'月間の収支計画(製造・建設) '!$I$34</f>
        <v>0</v>
      </c>
      <c r="M50" s="167" t="e">
        <f t="shared" si="0"/>
        <v>#DIV/0!</v>
      </c>
      <c r="O50" s="313"/>
      <c r="P50" s="160"/>
      <c r="Q50" s="59"/>
      <c r="R50" s="160" t="s">
        <v>32</v>
      </c>
      <c r="S50" s="95">
        <f>'月間の収支計画(製造・建設) '!$O$34</f>
        <v>0</v>
      </c>
      <c r="T50" s="167" t="e">
        <f t="shared" si="1"/>
        <v>#DIV/0!</v>
      </c>
    </row>
    <row r="51" spans="1:20">
      <c r="A51" s="313"/>
      <c r="B51" s="160"/>
      <c r="C51" s="59"/>
      <c r="D51" s="160" t="s">
        <v>164</v>
      </c>
      <c r="E51" s="95">
        <f>'月間の収支計画(製造・建設) '!$C$65</f>
        <v>0</v>
      </c>
      <c r="F51" s="167" t="e">
        <f t="shared" si="2"/>
        <v>#DIV/0!</v>
      </c>
      <c r="H51" s="313"/>
      <c r="I51" s="160"/>
      <c r="J51" s="59"/>
      <c r="K51" s="160" t="s">
        <v>164</v>
      </c>
      <c r="L51" s="95">
        <f>'月間の収支計画(製造・建設) '!$I$65</f>
        <v>0</v>
      </c>
      <c r="M51" s="167" t="e">
        <f t="shared" si="0"/>
        <v>#DIV/0!</v>
      </c>
      <c r="O51" s="313"/>
      <c r="P51" s="160"/>
      <c r="Q51" s="59"/>
      <c r="R51" s="160" t="s">
        <v>164</v>
      </c>
      <c r="S51" s="95">
        <f>'月間の収支計画(製造・建設) '!$O$65</f>
        <v>0</v>
      </c>
      <c r="T51" s="167" t="e">
        <f t="shared" si="1"/>
        <v>#DIV/0!</v>
      </c>
    </row>
    <row r="52" spans="1:20">
      <c r="A52" s="313"/>
      <c r="B52" s="160"/>
      <c r="C52" s="59"/>
      <c r="D52" s="160" t="s">
        <v>163</v>
      </c>
      <c r="E52" s="95">
        <f>SUM('月間の収支計画(製造・建設) '!$C$62:$C$64)</f>
        <v>0</v>
      </c>
      <c r="F52" s="167" t="e">
        <f t="shared" si="2"/>
        <v>#DIV/0!</v>
      </c>
      <c r="H52" s="313"/>
      <c r="I52" s="160"/>
      <c r="J52" s="59"/>
      <c r="K52" s="160" t="s">
        <v>163</v>
      </c>
      <c r="L52" s="95">
        <f>SUM('月間の収支計画(製造・建設) '!$I$62:$I$64)</f>
        <v>0</v>
      </c>
      <c r="M52" s="167" t="e">
        <f>M51+J52-L52</f>
        <v>#DIV/0!</v>
      </c>
      <c r="O52" s="313"/>
      <c r="P52" s="160"/>
      <c r="Q52" s="59"/>
      <c r="R52" s="160" t="s">
        <v>163</v>
      </c>
      <c r="S52" s="95">
        <f>SUM('月間の収支計画(製造・建設) '!$O$62:$O$64)</f>
        <v>0</v>
      </c>
      <c r="T52" s="167" t="e">
        <f t="shared" si="1"/>
        <v>#DIV/0!</v>
      </c>
    </row>
    <row r="53" spans="1:20" ht="19.5" thickBot="1">
      <c r="A53" s="314"/>
      <c r="B53" s="168" t="s">
        <v>157</v>
      </c>
      <c r="C53" s="169" t="e">
        <f>'月間の収支計画(製造・建設) '!$C$31</f>
        <v>#DIV/0!</v>
      </c>
      <c r="D53" s="170"/>
      <c r="E53" s="171"/>
      <c r="F53" s="172" t="e">
        <f t="shared" si="2"/>
        <v>#DIV/0!</v>
      </c>
      <c r="H53" s="314"/>
      <c r="I53" s="168" t="s">
        <v>157</v>
      </c>
      <c r="J53" s="169" t="e">
        <f>'月間の収支計画(製造・建設) '!$I$31</f>
        <v>#DIV/0!</v>
      </c>
      <c r="K53" s="170"/>
      <c r="L53" s="171"/>
      <c r="M53" s="172" t="e">
        <f t="shared" si="0"/>
        <v>#DIV/0!</v>
      </c>
      <c r="O53" s="314"/>
      <c r="P53" s="168" t="s">
        <v>157</v>
      </c>
      <c r="Q53" s="169" t="e">
        <f>'月間の収支計画(製造・建設) '!$O$31</f>
        <v>#DIV/0!</v>
      </c>
      <c r="R53" s="170"/>
      <c r="S53" s="171"/>
      <c r="T53" s="172" t="e">
        <f t="shared" si="1"/>
        <v>#DIV/0!</v>
      </c>
    </row>
    <row r="54" spans="1:20">
      <c r="A54" s="312">
        <v>11</v>
      </c>
      <c r="B54" s="164"/>
      <c r="C54" s="165"/>
      <c r="D54" s="161" t="s">
        <v>158</v>
      </c>
      <c r="E54" s="163" t="e">
        <f>'月間の収支計画(製造・建設) '!$C$32</f>
        <v>#DIV/0!</v>
      </c>
      <c r="F54" s="166" t="e">
        <f t="shared" si="2"/>
        <v>#DIV/0!</v>
      </c>
      <c r="H54" s="312">
        <v>11</v>
      </c>
      <c r="I54" s="164"/>
      <c r="J54" s="165"/>
      <c r="K54" s="161" t="s">
        <v>158</v>
      </c>
      <c r="L54" s="163" t="e">
        <f>'月間の収支計画(製造・建設) '!$I$32</f>
        <v>#DIV/0!</v>
      </c>
      <c r="M54" s="166" t="e">
        <f t="shared" si="0"/>
        <v>#DIV/0!</v>
      </c>
      <c r="O54" s="312">
        <v>11</v>
      </c>
      <c r="P54" s="164"/>
      <c r="Q54" s="165"/>
      <c r="R54" s="161" t="s">
        <v>158</v>
      </c>
      <c r="S54" s="163" t="e">
        <f>'月間の収支計画(製造・建設) '!$O$32</f>
        <v>#DIV/0!</v>
      </c>
      <c r="T54" s="166" t="e">
        <f t="shared" si="1"/>
        <v>#DIV/0!</v>
      </c>
    </row>
    <row r="55" spans="1:20">
      <c r="A55" s="313"/>
      <c r="B55" s="160"/>
      <c r="C55" s="59"/>
      <c r="D55" s="160" t="s">
        <v>32</v>
      </c>
      <c r="E55" s="95">
        <f>'月間の収支計画(製造・建設) '!$C$34</f>
        <v>0</v>
      </c>
      <c r="F55" s="167" t="e">
        <f t="shared" si="2"/>
        <v>#DIV/0!</v>
      </c>
      <c r="H55" s="313"/>
      <c r="I55" s="160"/>
      <c r="J55" s="59"/>
      <c r="K55" s="160" t="s">
        <v>32</v>
      </c>
      <c r="L55" s="95">
        <f>'月間の収支計画(製造・建設) '!$I$34</f>
        <v>0</v>
      </c>
      <c r="M55" s="167" t="e">
        <f t="shared" si="0"/>
        <v>#DIV/0!</v>
      </c>
      <c r="O55" s="313"/>
      <c r="P55" s="160"/>
      <c r="Q55" s="59"/>
      <c r="R55" s="160" t="s">
        <v>32</v>
      </c>
      <c r="S55" s="95">
        <f>'月間の収支計画(製造・建設) '!$O$34</f>
        <v>0</v>
      </c>
      <c r="T55" s="167" t="e">
        <f t="shared" si="1"/>
        <v>#DIV/0!</v>
      </c>
    </row>
    <row r="56" spans="1:20">
      <c r="A56" s="313"/>
      <c r="B56" s="160"/>
      <c r="C56" s="59"/>
      <c r="D56" s="160" t="s">
        <v>164</v>
      </c>
      <c r="E56" s="95">
        <f>'月間の収支計画(製造・建設) '!$C$65</f>
        <v>0</v>
      </c>
      <c r="F56" s="167" t="e">
        <f t="shared" si="2"/>
        <v>#DIV/0!</v>
      </c>
      <c r="H56" s="313"/>
      <c r="I56" s="160"/>
      <c r="J56" s="59"/>
      <c r="K56" s="160" t="s">
        <v>164</v>
      </c>
      <c r="L56" s="95">
        <f>'月間の収支計画(製造・建設) '!$I$65</f>
        <v>0</v>
      </c>
      <c r="M56" s="167" t="e">
        <f t="shared" si="0"/>
        <v>#DIV/0!</v>
      </c>
      <c r="O56" s="313"/>
      <c r="P56" s="160"/>
      <c r="Q56" s="59"/>
      <c r="R56" s="160" t="s">
        <v>164</v>
      </c>
      <c r="S56" s="95">
        <f>'月間の収支計画(製造・建設) '!$O$65</f>
        <v>0</v>
      </c>
      <c r="T56" s="167" t="e">
        <f t="shared" si="1"/>
        <v>#DIV/0!</v>
      </c>
    </row>
    <row r="57" spans="1:20">
      <c r="A57" s="313"/>
      <c r="B57" s="160"/>
      <c r="C57" s="59"/>
      <c r="D57" s="160" t="s">
        <v>163</v>
      </c>
      <c r="E57" s="95">
        <f>SUM('月間の収支計画(製造・建設) '!$C$62:$C$64)</f>
        <v>0</v>
      </c>
      <c r="F57" s="167" t="e">
        <f t="shared" si="2"/>
        <v>#DIV/0!</v>
      </c>
      <c r="H57" s="313"/>
      <c r="I57" s="160"/>
      <c r="J57" s="59"/>
      <c r="K57" s="160" t="s">
        <v>163</v>
      </c>
      <c r="L57" s="95">
        <f>SUM('月間の収支計画(製造・建設) '!$I$62:$I$64)</f>
        <v>0</v>
      </c>
      <c r="M57" s="167" t="e">
        <f t="shared" si="0"/>
        <v>#DIV/0!</v>
      </c>
      <c r="O57" s="313"/>
      <c r="P57" s="160"/>
      <c r="Q57" s="59"/>
      <c r="R57" s="160" t="s">
        <v>163</v>
      </c>
      <c r="S57" s="95">
        <f>SUM('月間の収支計画(製造・建設) '!$O$62:$O$64)</f>
        <v>0</v>
      </c>
      <c r="T57" s="167" t="e">
        <f t="shared" si="1"/>
        <v>#DIV/0!</v>
      </c>
    </row>
    <row r="58" spans="1:20" ht="19.5" thickBot="1">
      <c r="A58" s="314"/>
      <c r="B58" s="168" t="s">
        <v>157</v>
      </c>
      <c r="C58" s="169" t="e">
        <f>'月間の収支計画(製造・建設) '!$C$31</f>
        <v>#DIV/0!</v>
      </c>
      <c r="D58" s="170"/>
      <c r="E58" s="171"/>
      <c r="F58" s="172" t="e">
        <f t="shared" si="2"/>
        <v>#DIV/0!</v>
      </c>
      <c r="H58" s="314"/>
      <c r="I58" s="168" t="s">
        <v>157</v>
      </c>
      <c r="J58" s="169" t="e">
        <f>'月間の収支計画(製造・建設) '!$I$31</f>
        <v>#DIV/0!</v>
      </c>
      <c r="K58" s="170"/>
      <c r="L58" s="171"/>
      <c r="M58" s="172" t="e">
        <f t="shared" si="0"/>
        <v>#DIV/0!</v>
      </c>
      <c r="O58" s="314"/>
      <c r="P58" s="168" t="s">
        <v>157</v>
      </c>
      <c r="Q58" s="169" t="e">
        <f>'月間の収支計画(製造・建設) '!$O$31</f>
        <v>#DIV/0!</v>
      </c>
      <c r="R58" s="170"/>
      <c r="S58" s="171"/>
      <c r="T58" s="172" t="e">
        <f t="shared" si="1"/>
        <v>#DIV/0!</v>
      </c>
    </row>
    <row r="59" spans="1:20">
      <c r="A59" s="312">
        <v>12</v>
      </c>
      <c r="B59" s="164"/>
      <c r="C59" s="165"/>
      <c r="D59" s="161" t="s">
        <v>158</v>
      </c>
      <c r="E59" s="163" t="e">
        <f>'月間の収支計画(製造・建設) '!$C$32</f>
        <v>#DIV/0!</v>
      </c>
      <c r="F59" s="166" t="e">
        <f t="shared" si="2"/>
        <v>#DIV/0!</v>
      </c>
      <c r="H59" s="312">
        <v>12</v>
      </c>
      <c r="I59" s="164"/>
      <c r="J59" s="165"/>
      <c r="K59" s="161" t="s">
        <v>158</v>
      </c>
      <c r="L59" s="163" t="e">
        <f>'月間の収支計画(製造・建設) '!$I$32</f>
        <v>#DIV/0!</v>
      </c>
      <c r="M59" s="166" t="e">
        <f t="shared" si="0"/>
        <v>#DIV/0!</v>
      </c>
      <c r="O59" s="312">
        <v>12</v>
      </c>
      <c r="P59" s="164"/>
      <c r="Q59" s="165"/>
      <c r="R59" s="161" t="s">
        <v>158</v>
      </c>
      <c r="S59" s="163" t="e">
        <f>'月間の収支計画(製造・建設) '!$O$32</f>
        <v>#DIV/0!</v>
      </c>
      <c r="T59" s="166" t="e">
        <f t="shared" si="1"/>
        <v>#DIV/0!</v>
      </c>
    </row>
    <row r="60" spans="1:20">
      <c r="A60" s="313"/>
      <c r="B60" s="160"/>
      <c r="C60" s="59"/>
      <c r="D60" s="160" t="s">
        <v>32</v>
      </c>
      <c r="E60" s="95">
        <f>'月間の収支計画(製造・建設) '!$C$34</f>
        <v>0</v>
      </c>
      <c r="F60" s="167" t="e">
        <f t="shared" si="2"/>
        <v>#DIV/0!</v>
      </c>
      <c r="H60" s="313"/>
      <c r="I60" s="160"/>
      <c r="J60" s="59"/>
      <c r="K60" s="160" t="s">
        <v>32</v>
      </c>
      <c r="L60" s="95">
        <f>'月間の収支計画(製造・建設) '!$I$34</f>
        <v>0</v>
      </c>
      <c r="M60" s="167" t="e">
        <f t="shared" si="0"/>
        <v>#DIV/0!</v>
      </c>
      <c r="O60" s="313"/>
      <c r="P60" s="160"/>
      <c r="Q60" s="59"/>
      <c r="R60" s="160" t="s">
        <v>32</v>
      </c>
      <c r="S60" s="95">
        <f>'月間の収支計画(製造・建設) '!$O$34</f>
        <v>0</v>
      </c>
      <c r="T60" s="167" t="e">
        <f t="shared" si="1"/>
        <v>#DIV/0!</v>
      </c>
    </row>
    <row r="61" spans="1:20">
      <c r="A61" s="313"/>
      <c r="B61" s="160"/>
      <c r="C61" s="59"/>
      <c r="D61" s="160" t="s">
        <v>164</v>
      </c>
      <c r="E61" s="95">
        <f>'月間の収支計画(製造・建設) '!$C$65</f>
        <v>0</v>
      </c>
      <c r="F61" s="167" t="e">
        <f t="shared" si="2"/>
        <v>#DIV/0!</v>
      </c>
      <c r="H61" s="313"/>
      <c r="I61" s="160"/>
      <c r="J61" s="59"/>
      <c r="K61" s="160" t="s">
        <v>164</v>
      </c>
      <c r="L61" s="95">
        <f>'月間の収支計画(製造・建設) '!$I$65</f>
        <v>0</v>
      </c>
      <c r="M61" s="167" t="e">
        <f t="shared" si="0"/>
        <v>#DIV/0!</v>
      </c>
      <c r="O61" s="313"/>
      <c r="P61" s="160"/>
      <c r="Q61" s="59"/>
      <c r="R61" s="160" t="s">
        <v>164</v>
      </c>
      <c r="S61" s="95">
        <f>'月間の収支計画(製造・建設) '!$O$65</f>
        <v>0</v>
      </c>
      <c r="T61" s="167" t="e">
        <f t="shared" si="1"/>
        <v>#DIV/0!</v>
      </c>
    </row>
    <row r="62" spans="1:20">
      <c r="A62" s="313"/>
      <c r="B62" s="160"/>
      <c r="C62" s="59"/>
      <c r="D62" s="160" t="s">
        <v>163</v>
      </c>
      <c r="E62" s="95">
        <f>SUM('月間の収支計画(製造・建設) '!$C$62:$C$64)</f>
        <v>0</v>
      </c>
      <c r="F62" s="167" t="e">
        <f t="shared" si="2"/>
        <v>#DIV/0!</v>
      </c>
      <c r="H62" s="313"/>
      <c r="I62" s="160"/>
      <c r="J62" s="59"/>
      <c r="K62" s="160" t="s">
        <v>163</v>
      </c>
      <c r="L62" s="95">
        <f>SUM('月間の収支計画(製造・建設) '!$I$62:$I$64)</f>
        <v>0</v>
      </c>
      <c r="M62" s="167" t="e">
        <f>M61+J62-L62</f>
        <v>#DIV/0!</v>
      </c>
      <c r="O62" s="313"/>
      <c r="P62" s="160"/>
      <c r="Q62" s="59"/>
      <c r="R62" s="160" t="s">
        <v>163</v>
      </c>
      <c r="S62" s="95">
        <f>SUM('月間の収支計画(製造・建設) '!$O$62:$O$64)</f>
        <v>0</v>
      </c>
      <c r="T62" s="167" t="e">
        <f t="shared" si="1"/>
        <v>#DIV/0!</v>
      </c>
    </row>
    <row r="63" spans="1:20" ht="19.5" thickBot="1">
      <c r="A63" s="314"/>
      <c r="B63" s="168" t="s">
        <v>157</v>
      </c>
      <c r="C63" s="169" t="e">
        <f>'月間の収支計画(製造・建設) '!$C$31</f>
        <v>#DIV/0!</v>
      </c>
      <c r="D63" s="170"/>
      <c r="E63" s="171"/>
      <c r="F63" s="172" t="e">
        <f t="shared" si="2"/>
        <v>#DIV/0!</v>
      </c>
      <c r="H63" s="314"/>
      <c r="I63" s="168" t="s">
        <v>157</v>
      </c>
      <c r="J63" s="169" t="e">
        <f>'月間の収支計画(製造・建設) '!$I$31</f>
        <v>#DIV/0!</v>
      </c>
      <c r="K63" s="170"/>
      <c r="L63" s="171"/>
      <c r="M63" s="172" t="e">
        <f t="shared" si="0"/>
        <v>#DIV/0!</v>
      </c>
      <c r="O63" s="314"/>
      <c r="P63" s="168" t="s">
        <v>157</v>
      </c>
      <c r="Q63" s="169" t="e">
        <f>'月間の収支計画(製造・建設) '!$O$31</f>
        <v>#DIV/0!</v>
      </c>
      <c r="R63" s="170"/>
      <c r="S63" s="171"/>
      <c r="T63" s="172" t="e">
        <f t="shared" si="1"/>
        <v>#DIV/0!</v>
      </c>
    </row>
  </sheetData>
  <sheetProtection sheet="1" selectLockedCells="1"/>
  <mergeCells count="48">
    <mergeCell ref="A59:A63"/>
    <mergeCell ref="H59:H63"/>
    <mergeCell ref="O59:O63"/>
    <mergeCell ref="H49:H53"/>
    <mergeCell ref="O49:O53"/>
    <mergeCell ref="A54:A58"/>
    <mergeCell ref="H54:H58"/>
    <mergeCell ref="O54:O58"/>
    <mergeCell ref="A49:A53"/>
    <mergeCell ref="A39:A43"/>
    <mergeCell ref="H39:H43"/>
    <mergeCell ref="O39:O43"/>
    <mergeCell ref="A44:A48"/>
    <mergeCell ref="H44:H48"/>
    <mergeCell ref="O44:O48"/>
    <mergeCell ref="A29:A33"/>
    <mergeCell ref="H29:H33"/>
    <mergeCell ref="O29:O33"/>
    <mergeCell ref="A34:A38"/>
    <mergeCell ref="H34:H38"/>
    <mergeCell ref="O34:O38"/>
    <mergeCell ref="A9:A13"/>
    <mergeCell ref="H9:H13"/>
    <mergeCell ref="O9:O13"/>
    <mergeCell ref="A24:A28"/>
    <mergeCell ref="H24:H28"/>
    <mergeCell ref="O24:O28"/>
    <mergeCell ref="A14:A18"/>
    <mergeCell ref="H14:H18"/>
    <mergeCell ref="O14:O18"/>
    <mergeCell ref="A19:A23"/>
    <mergeCell ref="H19:H23"/>
    <mergeCell ref="O19:O23"/>
    <mergeCell ref="P3:S3"/>
    <mergeCell ref="A1:F1"/>
    <mergeCell ref="H1:M1"/>
    <mergeCell ref="O1:T1"/>
    <mergeCell ref="B2:C2"/>
    <mergeCell ref="D2:E2"/>
    <mergeCell ref="I2:J2"/>
    <mergeCell ref="K2:L2"/>
    <mergeCell ref="P2:Q2"/>
    <mergeCell ref="R2:S2"/>
    <mergeCell ref="B3:E3"/>
    <mergeCell ref="I3:L3"/>
    <mergeCell ref="A3:A8"/>
    <mergeCell ref="H3:H8"/>
    <mergeCell ref="O3:O8"/>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リスト</vt:lpstr>
      <vt:lpstr>創業計画書(製造・建設) </vt:lpstr>
      <vt:lpstr>月間売上計画(製造・建設) </vt:lpstr>
      <vt:lpstr>月間の収支計画(製造・建設) </vt:lpstr>
      <vt:lpstr>簡易CF試算表(製造・建設)</vt:lpstr>
      <vt:lpstr>'月間の収支計画(製造・建設) '!Print_Area</vt:lpstr>
      <vt:lpstr>'月間売上計画(製造・建設) '!Print_Area</vt:lpstr>
      <vt:lpstr>'創業計画書(製造・建設)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oonishi</dc:creator>
  <cp:lastModifiedBy>福岡 千純</cp:lastModifiedBy>
  <cp:lastPrinted>2023-09-29T08:36:09Z</cp:lastPrinted>
  <dcterms:created xsi:type="dcterms:W3CDTF">2023-01-26T23:41:23Z</dcterms:created>
  <dcterms:modified xsi:type="dcterms:W3CDTF">2023-10-02T09:00:27Z</dcterms:modified>
</cp:coreProperties>
</file>